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9780" activeTab="0"/>
  </bookViews>
  <sheets>
    <sheet name="CLINICE_1" sheetId="1" r:id="rId1"/>
    <sheet name="CLINICE_2" sheetId="2" r:id="rId2"/>
    <sheet name="CLINICE_3" sheetId="3" r:id="rId3"/>
  </sheets>
  <definedNames/>
  <calcPr fullCalcOnLoad="1"/>
</workbook>
</file>

<file path=xl/sharedStrings.xml><?xml version="1.0" encoding="utf-8"?>
<sst xmlns="http://schemas.openxmlformats.org/spreadsheetml/2006/main" count="558" uniqueCount="386">
  <si>
    <t>PACHETUL DE SERVICII MEDICALE ÎN ASISTENŢA MEDICALĂ AMBULATORIE DE SPECIALITATE PENTRU SPECIALITĂȚI CLINICE</t>
  </si>
  <si>
    <t>Pachetul minimal de servicii</t>
  </si>
  <si>
    <t>DENUMIRE SERVICIU MEDICAL</t>
  </si>
  <si>
    <t>FRECVENŢĂ/PLAFON</t>
  </si>
  <si>
    <t>c1</t>
  </si>
  <si>
    <t>c2</t>
  </si>
  <si>
    <t>1. Servicii medicale pentru situaţiile de urgenţă medico-chirurgicală</t>
  </si>
  <si>
    <t>1 consultaţie per  persoană pentru fiecare situaţie de urgenţă</t>
  </si>
  <si>
    <t>2. Depistarea bolilor cu potenţial endemo-epidemic</t>
  </si>
  <si>
    <t>1 consultaţie per persoană pentru fiecare boală cu potenţial endemo-epidemic suspicionată şi confirmată</t>
  </si>
  <si>
    <t>3. Consultaţii pentru supravegherea evoluţiei sarcinii şi lehuziei:</t>
  </si>
  <si>
    <t xml:space="preserve">    a) supravegherea evoluţiei sarcinii, trimestrial;</t>
  </si>
  <si>
    <t>1 consultaţie/trimestru</t>
  </si>
  <si>
    <t xml:space="preserve">    b) urmărirea lehuzei în primul trimestru de la naştere;</t>
  </si>
  <si>
    <t xml:space="preserve">1 consultaţie </t>
  </si>
  <si>
    <t>Pachetul de baza de servicii</t>
  </si>
  <si>
    <t>1.  Servicii medicale pentru situaţiile de urgenţă medico-chirurgicală</t>
  </si>
  <si>
    <t>1 consultaţie/asigurat cu vârsta mai mare de 18 ani pentru fiecare situaţie de urgenţă</t>
  </si>
  <si>
    <t>maximum 2 consultaţii pentru copiii 0-18 ani pentru fiecare situaţie de urgenţă</t>
  </si>
  <si>
    <t>2. Consultaţia medicală de specialitate pentru afecţiuni acute şi subacute precum şi acutizări ale bolilor cronice</t>
  </si>
  <si>
    <t>maximum 3 consultaţii/asigurat/episod ce pot fi acordate într-un interval de maximum  60 de zile calendaristice de la data acordării primei consultaţii</t>
  </si>
  <si>
    <t>maximum 2 consultaţii pentru asiguraţii cu diagnostic deja confirmat la 
externarea din spital</t>
  </si>
  <si>
    <t>3. Consultaţia medicală de specialitate pentru afecţiuni cronice</t>
  </si>
  <si>
    <t>maximum 4 consultaţii/trimestru/asigurat, dar nu mai mult de 2 consultaţii 
pe lună</t>
  </si>
  <si>
    <t>maximum 2 consultaţii pentru asiguraţii cu diagnostic deja confirmat la externarea din spital</t>
  </si>
  <si>
    <t>4. Depistarea de boli cu potenţial endemo-epidemic</t>
  </si>
  <si>
    <t>1 consultaţie per persoană asigurată pentru fiecare boală cu potenţial endemo-epidemic suspicionată şi confirmată</t>
  </si>
  <si>
    <t>5. Consultaţii pentru acordarea serviciilor de planificare familială</t>
  </si>
  <si>
    <t>4 consultaţii pe an calendaristic/asigurat</t>
  </si>
  <si>
    <t>6. Servicii de îngrijiri paliative- consultaţii de îngrijiri paliative</t>
  </si>
  <si>
    <t>maximum 4 consultaţii/trimestru/asigurat , dar nu mai mult de 2 consultaţii pe lună</t>
  </si>
  <si>
    <t>7. Servicii de supraveghere a sarcinii şi lehuziei</t>
  </si>
  <si>
    <t xml:space="preserve">   a) supravegherea evoluţiei sarcinii, trimestrial;</t>
  </si>
  <si>
    <t xml:space="preserve">   b) urmărirea lehuzei în primul trimestru de la naştere.</t>
  </si>
  <si>
    <t>Denumire serviciu medical</t>
  </si>
  <si>
    <t xml:space="preserve">Număr puncte </t>
  </si>
  <si>
    <t>Valoare minim garantată a punctului pe serviciu în vigoare (lei)</t>
  </si>
  <si>
    <t>Tarif decontat de casa de asigurări de sănătate pentru medic specialist (lei)</t>
  </si>
  <si>
    <t>Tarif decontat de casa de asigurări de sănătate pentru medic primar (lei)</t>
  </si>
  <si>
    <t>c3</t>
  </si>
  <si>
    <t>c4=c2*c3</t>
  </si>
  <si>
    <t>c5=c4+c4*20%</t>
  </si>
  <si>
    <t xml:space="preserve"> Consultaţia pentru specialități medicale a copilului cu vârsta cuprinsă între  0 şi 3 ani (până la împlinirea  vârstei de 4 ani)</t>
  </si>
  <si>
    <t>16,2</t>
  </si>
  <si>
    <t xml:space="preserve"> Consultaţia pentru specialități chirurgicale a copilului cu vârsta cuprinsă între  0 şi 3 ani (până la împlinirea  vârstei de 4 ani)</t>
  </si>
  <si>
    <t>17,25</t>
  </si>
  <si>
    <t xml:space="preserve">Consultaţia de psihiatrie şi psihiatrie  pediatrică a copilului cu vârsta cuprinsă între 0 şi 3 ani (până la împlinirea  vârstei de 4 ani)                                                              </t>
  </si>
  <si>
    <t>32,4</t>
  </si>
  <si>
    <t xml:space="preserve">Consultaţia copilului şi adultului cu vârsta cuprinsă între 4 şi 59 ani  pentru specialități medicale             </t>
  </si>
  <si>
    <t>10,8</t>
  </si>
  <si>
    <t xml:space="preserve">Consultaţia copilului şi adultului cu vârsta cuprinsă între 4 şi 59 ani pentru specialități chirurgicale             </t>
  </si>
  <si>
    <t>11,5</t>
  </si>
  <si>
    <t xml:space="preserve">Consultaţia de planificare familială               </t>
  </si>
  <si>
    <t xml:space="preserve">Consultaţia de neurologie a copilului cu vârsta cuprinsă între 0 şi 3 ani (până la împlinirea  vârstei de 4 ani)                                      </t>
  </si>
  <si>
    <t>21,6</t>
  </si>
  <si>
    <t xml:space="preserve">Consultaţia de neurologie a copilului şi adultului cu vârsta cuprinsă între 4 şi 59 ani    </t>
  </si>
  <si>
    <t>14,4</t>
  </si>
  <si>
    <t>Consultaţia de psihiatrie şi psihiatrie pediatrică a copilului şi adultului cu vârsta cuprinsă între 4 şi 59 ani</t>
  </si>
  <si>
    <t xml:space="preserve">Consultaţia de psihiatrie peste vârsta de 60 ani               </t>
  </si>
  <si>
    <t>23,6</t>
  </si>
  <si>
    <t xml:space="preserve">Consultaţia pentru specialități medicale peste vârsta de 60 ani               </t>
  </si>
  <si>
    <t>12,8</t>
  </si>
  <si>
    <t xml:space="preserve"> Consultaţia pentru specialități chirurgicale peste vârsta de 60 ani  </t>
  </si>
  <si>
    <t>13,5</t>
  </si>
  <si>
    <t xml:space="preserve">Consultaţia de neurologie peste vârsta de 60 ani               </t>
  </si>
  <si>
    <t>16,4</t>
  </si>
  <si>
    <t>Consultaţia pentru îngrijiri paliative</t>
  </si>
  <si>
    <t>Serviciile de sănătate conexe actului medical</t>
  </si>
  <si>
    <t>Lista serviciilor de sănătate conexe actului medical</t>
  </si>
  <si>
    <t>Tarif decontat de casa de asigurări de sănătate (lei)</t>
  </si>
  <si>
    <t xml:space="preserve">    a) Neurologie şi neurologie pediatrică:</t>
  </si>
  <si>
    <t xml:space="preserve">    a1) serviciile furnizate de psiholog în specialitatea psihologie clinică, consiliere psihologică şi psihoterapie:</t>
  </si>
  <si>
    <t>x</t>
  </si>
  <si>
    <t xml:space="preserve">    a1.1) evaluare psihologică clinică şi psihodiagnostic;    </t>
  </si>
  <si>
    <t>30 puncte/şedinţă</t>
  </si>
  <si>
    <t xml:space="preserve">    a1.2) consiliere psihologică clinică pentru copii/adulţi;   </t>
  </si>
  <si>
    <t xml:space="preserve">    a1.3) psihoterapie pentru copii/adult;    </t>
  </si>
  <si>
    <t xml:space="preserve">    a2) serviciile furnizate de psiholog în specialitatea psihopedagogie specială - logoped:consiliere/intervenţie de psihopedagogie specială - logoped;     </t>
  </si>
  <si>
    <t>15 puncte/şedinţă</t>
  </si>
  <si>
    <t xml:space="preserve">    a3) servicii conexe furnizate de kinetoterapeut/profesor de cultură fizică medicală/fiziokinetoterapeut:</t>
  </si>
  <si>
    <t xml:space="preserve">    a3.1) kinetoterapie individuală;    </t>
  </si>
  <si>
    <t xml:space="preserve">    a3.2) kinetoterapie de grup;    </t>
  </si>
  <si>
    <t xml:space="preserve">    a3.3) kinetoterapie pe aparate speciale: dispozitive mecanice /dispozitive electromecanice /  dispozitive robotizate. </t>
  </si>
  <si>
    <t xml:space="preserve">    b) Otorinolaringologie: </t>
  </si>
  <si>
    <t xml:space="preserve">    b1) serviciile furnizate de psiholog în specialitatea psihologie clinică, consiliere psihologică şi psihoterapie:</t>
  </si>
  <si>
    <t xml:space="preserve">    b1.1) evaluare psihologică clinică şi psihodiagnostic         </t>
  </si>
  <si>
    <t xml:space="preserve">    b1.2) consiliere psihologică clinică                           </t>
  </si>
  <si>
    <t xml:space="preserve">    b2) serviciile furnizate de psiholog în specialitatea psihopedagogie specială - logoped:</t>
  </si>
  <si>
    <t xml:space="preserve">    b2.1) consiliere/intervenţie de psihopedagogie specială - logoped </t>
  </si>
  <si>
    <t xml:space="preserve">    b2.2) exerciţii pentru tulburări de vorbire (şedinţă)                  </t>
  </si>
  <si>
    <t xml:space="preserve">    c) Psihiatrie și psihiatrie pediatrică:</t>
  </si>
  <si>
    <t xml:space="preserve">    c1) serviciile furnizate de psiholog în specialitatea psihologie clinică, consiliere psihologică şi psihoterapie:</t>
  </si>
  <si>
    <t xml:space="preserve">    c1.1) evaluare psihologică clinică şi psihodiagnostic                     </t>
  </si>
  <si>
    <r>
      <t xml:space="preserve">    c1.2) consiliere psihologică clinică pentru copii/adult</t>
    </r>
    <r>
      <rPr>
        <sz val="12"/>
        <color indexed="60"/>
        <rFont val="Arial"/>
        <family val="2"/>
      </rPr>
      <t xml:space="preserve">i </t>
    </r>
    <r>
      <rPr>
        <sz val="12"/>
        <color indexed="8"/>
        <rFont val="Arial"/>
        <family val="2"/>
      </rPr>
      <t xml:space="preserve"> </t>
    </r>
  </si>
  <si>
    <t xml:space="preserve">    c1.3) consiliere psihologică clinică pentru copii diagnosticaţi cu tulburări din spectrul autist (numai la recomandarea medicului cu specialitatea psihiatrie pediatrică) - într-o metodă psihoterapeutică  aplicabilă copilului diagnosticat cu tulburări din spectrul autist</t>
  </si>
  <si>
    <t xml:space="preserve">    c1.4) psihoterapia copilului şi familiei - pentru copii  (numai la recomandarea medicului cu specialitatea psihiatrie pediatrică) - într-o metodă psihoterapeutică aplicabilă copilului diagnosticat cu tulburări din spectrul autist</t>
  </si>
  <si>
    <t xml:space="preserve">    c2) serviciile furnizate de psiholog în specialitatea psihopedagogie specială – logoped:  consiliere/intervenţie de psihopedagogie  specială – logoped</t>
  </si>
  <si>
    <t xml:space="preserve"> c3) Servicii furnizate de kinetoterapeut /profesor de cultură fizică medicală/ fiziokinetoterapeut: (numai la recomandarea medicului cu specialitatea psihiatrie pediatrică) pentru copilul diagnosticat cu tulburări din spectrul autist:</t>
  </si>
  <si>
    <t xml:space="preserve">    c3.1) kinetoterapie individuală                               </t>
  </si>
  <si>
    <t>30 puncte</t>
  </si>
  <si>
    <t xml:space="preserve">    c3.2) kinetoterapie de grup                                     </t>
  </si>
  <si>
    <t>15 puncte</t>
  </si>
  <si>
    <t xml:space="preserve">    c3.3) kinetoterapie pe aparate speciale:  dispozitive mecanice/dispozitive electromecanice /dispozitive robotizate  </t>
  </si>
  <si>
    <r>
      <t xml:space="preserve">    d) Reumat</t>
    </r>
    <r>
      <rPr>
        <b/>
        <sz val="12"/>
        <rFont val="Arial"/>
        <family val="2"/>
      </rPr>
      <t>ologie:</t>
    </r>
  </si>
  <si>
    <t xml:space="preserve">    Servicii furnizate de kinetoterapeut/ profesor de cultură fizică medicală/fiziokinetoterapeut:</t>
  </si>
  <si>
    <t xml:space="preserve">    d1) kinetoterapie individuală                                   </t>
  </si>
  <si>
    <t xml:space="preserve">    d2) kinetoterapie de grup                                       </t>
  </si>
  <si>
    <t xml:space="preserve">    d3) kinetoterapie pe aparate speciale: dispozitive mecanice/dispozitive electromecanice/ dispozitive robotizate </t>
  </si>
  <si>
    <t xml:space="preserve">    e) Ortopedie şi traumatologie şi ortopedie pediatrică</t>
  </si>
  <si>
    <t xml:space="preserve">    Servicii furnizate de kinetoterapeut/profesor de cultură fizică medicală/fiziokinetoterapeut:</t>
  </si>
  <si>
    <t xml:space="preserve">    e1) kinetoterapie individuală                                   </t>
  </si>
  <si>
    <t xml:space="preserve">    e2) kinetoterapie de grup                                       </t>
  </si>
  <si>
    <t xml:space="preserve">    e3) kinetoterapie pe aparate speciale: dispozitive mecanice/dispozitive electromecanice /dispozitive robotizate   </t>
  </si>
  <si>
    <t xml:space="preserve">    f) Oncologie medicală</t>
  </si>
  <si>
    <t xml:space="preserve">    Serviciile furnizate de psiholog în specialitatea psihologie clinică, consiliere psihologică şi psihoterapie: consiliere psihologică clinică pentru copii şi adulţi cu afecţiuni oncologice</t>
  </si>
  <si>
    <t xml:space="preserve">    g) Diabet zaharat, nutriţie şi boli metabolice</t>
  </si>
  <si>
    <t xml:space="preserve">    Serviciile furnizate de psiholog în specialitatea psihologie clinică, consiliere psihologică şi psihoterapie:consiliere psihologică clinică pentru copii şi adulţi cu diagnostic confirmat de diabet zaharat</t>
  </si>
  <si>
    <t xml:space="preserve">    h) Hematologie</t>
  </si>
  <si>
    <t xml:space="preserve">    Serviciile furnizate de psiholog în specialitatea psihologie clinică, consiliere psihologică şi    psihoterapie: consiliere psihologică clinică pentru copii şi adulţi cu afecţiuni oncologice      </t>
  </si>
  <si>
    <t xml:space="preserve">    i) Nefrologie și nefrologie pediatrică</t>
  </si>
  <si>
    <t xml:space="preserve">    Serviciile furnizate de psiholog în specialitatea psihologie clinică, consiliere psihologică şi     psihoterapie: consiliere psihologică clinică pentru copii şi adulţi cu insuficienţă renală cronică – dializă</t>
  </si>
  <si>
    <t>j) Oncologie și hematologie pediatrică</t>
  </si>
  <si>
    <t xml:space="preserve">Serviciile furnizate de psiholog în specialitatea psihologie clinică, consiliere psihologică şi    psihoterapie : consiliere psihologică clinică pentru copii cu afecţiuni oncologice    </t>
  </si>
  <si>
    <t xml:space="preserve">k) Îngrijiri paliative </t>
  </si>
  <si>
    <t>k1) serviciile furnizate de psiholog în specialitatea psihologie clinică, consiliere psihologică şi psihoterapie:</t>
  </si>
  <si>
    <t xml:space="preserve">    k1.1) evaluare psihologică clinică şi psihodiagnostic</t>
  </si>
  <si>
    <t xml:space="preserve">    k1.2) consiliere psihologică clinică pentru copii/adulţi </t>
  </si>
  <si>
    <t xml:space="preserve">    k1.3) psihoterapie pentru copii/adult </t>
  </si>
  <si>
    <t>k2) serviciile furnizate de psiholog în specialitatea psihopedagogie specială - logoped: consiliere/intervenţie de psihopedagogie specială - logoped;</t>
  </si>
  <si>
    <t>15 puncte/ședință</t>
  </si>
  <si>
    <t xml:space="preserve">k3) servicii conexe furnizate de kinetoterapeut/profesor de cultură fizică medicală/fiziokinetoterapeut: </t>
  </si>
  <si>
    <t xml:space="preserve">k3.1) kinetoterapie individuală </t>
  </si>
  <si>
    <t>30 puncte/ședință</t>
  </si>
  <si>
    <t xml:space="preserve">k3.2) kinetoterapie de grup </t>
  </si>
  <si>
    <t xml:space="preserve">k3.3) kinetoterapie pe aparate speciale: dispozitive mecanice/dispozitive electromecanice/dispozitive robotizate </t>
  </si>
  <si>
    <t>Servicii diagnostice şi terapeutice</t>
  </si>
  <si>
    <t>Nr. crt.</t>
  </si>
  <si>
    <t>Denumire procedură diagnostică/terapeutică/tratamente/terapii</t>
  </si>
  <si>
    <t>Specialităţi clinice care pot efectua serviciul respectiv</t>
  </si>
  <si>
    <t xml:space="preserve">    A. Proceduri diagnostice simple: punctaj 10 puncte</t>
  </si>
  <si>
    <t>biomicroscopia; gonioscopia; oftalmoscopia*)</t>
  </si>
  <si>
    <t>oftalmologie, neurologie şi neurologie pediatrică numai pentru oftalmoscopie*)</t>
  </si>
  <si>
    <t xml:space="preserve">biometrie                                                               </t>
  </si>
  <si>
    <t>oftalmologie</t>
  </si>
  <si>
    <t xml:space="preserve">explorarea câmpului vizual (perimetrie computerizată)                   </t>
  </si>
  <si>
    <t xml:space="preserve">recoltare pentru test Babeş-Papanicolau                                 </t>
  </si>
  <si>
    <t>obstetrică- ginecologie</t>
  </si>
  <si>
    <t xml:space="preserve">EKG standard                                                            </t>
  </si>
  <si>
    <t>cardiologie, medicină internă, geriatrie şi gerontologie, pneumologie, nefrologie</t>
  </si>
  <si>
    <t xml:space="preserve">peak-flowmetrie                                                         </t>
  </si>
  <si>
    <t>alergologie şi imunologie clinică, pneumologie, medicină internă</t>
  </si>
  <si>
    <t xml:space="preserve">spirometrie                                                             </t>
  </si>
  <si>
    <t>alergologie şi imunologie clinică, pneumologie, medicină internă, geriatrie şi gerontologie, pediatrie</t>
  </si>
  <si>
    <t xml:space="preserve">pulsoximetrie                                                           </t>
  </si>
  <si>
    <t>medicină internă, geriatrie şi gerontologie, cardiologie, pneumologie,pediatrie</t>
  </si>
  <si>
    <t xml:space="preserve">teste cutanate (prick sau idr) cu seturi standard de alergeni (maximum 8 teste inclusiv materialul pozitiv şi negativ)                           </t>
  </si>
  <si>
    <t>alergologie şi imunologie clinică</t>
  </si>
  <si>
    <t xml:space="preserve">teste de provocare nazală, oculară, bronşică                            </t>
  </si>
  <si>
    <t>alergologie şi imunologie clinică, pneumologie</t>
  </si>
  <si>
    <t xml:space="preserve">teste cutanate cu agenţi fizici (maximum 4 teste)                       </t>
  </si>
  <si>
    <t xml:space="preserve">test la ser autolog                                                     </t>
  </si>
  <si>
    <t xml:space="preserve">testare cutanată la anestezice locale                                   </t>
  </si>
  <si>
    <t>alergologie şi imunologie clinică, geriatrie şi gerontologie, specialități chirurgicale</t>
  </si>
  <si>
    <t xml:space="preserve">testare cutanată alergologică patch (alergia de contact)                </t>
  </si>
  <si>
    <t xml:space="preserve">examinare cu lampa Wood                                                 </t>
  </si>
  <si>
    <t>dermatovenerologie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</si>
  <si>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</si>
  <si>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</si>
  <si>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</si>
  <si>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</si>
  <si>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</si>
  <si>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</si>
  <si>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</si>
  <si>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</si>
  <si>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recoltare material bioptic                                              </t>
  </si>
  <si>
    <t>dermatovenerologie, chirurgie generală, chirurgie pediatrică şi ortopedie pediatrică</t>
  </si>
  <si>
    <t xml:space="preserve">    B. Proceduri diagnostice de complexitate medie: punctaj 20 puncte  </t>
  </si>
  <si>
    <t xml:space="preserve">determinarea refracţiei (skiascopie, refractometrie,  autorefractometrie), astigmometrie                                      </t>
  </si>
  <si>
    <t xml:space="preserve">tonometrie; pahimetrie corneeană                                        </t>
  </si>
  <si>
    <t xml:space="preserve">explorarea funcţiei binoculare (test worth, Maddox, sinoptofor), examen  pentru diplopie                                                         </t>
  </si>
  <si>
    <t xml:space="preserve">foniatrie                                                               </t>
  </si>
  <si>
    <t>ORL</t>
  </si>
  <si>
    <t xml:space="preserve">audiogramă*) Include audiometrie tonală liminară şi/sau vocală.                                                                  </t>
  </si>
  <si>
    <t xml:space="preserve">examinarea ORL cu mijloace optice (fibroscop, microscop)                </t>
  </si>
  <si>
    <t xml:space="preserve">dermatoscopie                                                           </t>
  </si>
  <si>
    <t xml:space="preserve">electrocardiografie continuă (24 de ore, holter)                        </t>
  </si>
  <si>
    <t>cardiologie, medicină internă</t>
  </si>
  <si>
    <t xml:space="preserve">tensiune arterială continuă - holter TA                                 </t>
  </si>
  <si>
    <t xml:space="preserve">EKG de efort la persoanele fără risc cardiovascular înalt               </t>
  </si>
  <si>
    <t>cardiologie</t>
  </si>
  <si>
    <t xml:space="preserve">EEG standard                                                            </t>
  </si>
  <si>
    <t>neurologie, neurologie pediatrică</t>
  </si>
  <si>
    <t xml:space="preserve">spirogramă + test farmacodinamic bronhomotor                            </t>
  </si>
  <si>
    <t>alergologie şi imunologie clinică, pneumologie, medicină internă, geriatrie şi gerontologie</t>
  </si>
  <si>
    <t xml:space="preserve">osteodensitometrie segmentară cu ultrasunete                            </t>
  </si>
  <si>
    <t>endocrinologie, reumatologie, geriatrie şi gerontologie, ortopedie și traumatologie</t>
  </si>
  <si>
    <t>evaluarea cantitativă a răspunsului galvanic al pielii</t>
  </si>
  <si>
    <t>neurologie și diabet zaharat, nutriție și boli metabolice</t>
  </si>
  <si>
    <t>examen doppler vase extracraniene segment cervical (echotomografic şi duplex)</t>
  </si>
  <si>
    <t xml:space="preserve">    C. Proceduri diagnostice complexe: punctaj 40 puncte </t>
  </si>
  <si>
    <t xml:space="preserve">electromiograma / electroneurograma                                    </t>
  </si>
  <si>
    <t xml:space="preserve">determinarea potenţialelor evocate (vizuale, auditive, somatoestezice)  </t>
  </si>
  <si>
    <t>neurologie, neurologie pediatrică, oftalmologie, ORL</t>
  </si>
  <si>
    <t xml:space="preserve">examen electroencefalografic cu probe de stimulare şi/sau mapping       </t>
  </si>
  <si>
    <t xml:space="preserve">examen doppler transcranian al vaselor cerebrale şi tehnici derivate    </t>
  </si>
  <si>
    <t xml:space="preserve">endoscopie digestivă superioară (esofag, stomac, duoden) cu sau fără biopsie, după caz         </t>
  </si>
  <si>
    <t>gastroenterologie, alte specialităţi  clinice pentru care medicii trebuie să facă dovada deţinerii competenţei/ atestatului de studii complementare</t>
  </si>
  <si>
    <t xml:space="preserve">endoscopie digestivă inferioară (rect, sigmoid, colon) cu sau fără biopsie, după caz    </t>
  </si>
  <si>
    <t xml:space="preserve">colposcopia              </t>
  </si>
  <si>
    <t xml:space="preserve">monitorizare hemodinamică prin metoda bioimpedanţei toracice  </t>
  </si>
  <si>
    <t>cardiologie, medicină internă, nefrologie</t>
  </si>
  <si>
    <t xml:space="preserve">    D. Proceduri terapeutice/tratamente chirurgicale simple: punctaj 15 puncte    </t>
  </si>
  <si>
    <t xml:space="preserve">extracţie de corpi străini - conjuctivă, cornee, scleră, segment anterior     </t>
  </si>
  <si>
    <t xml:space="preserve">incizia glandei lacrimale şi a sacului lacrimal    </t>
  </si>
  <si>
    <t xml:space="preserve">tratamentul chirurgical al pingueculei                                  </t>
  </si>
  <si>
    <t xml:space="preserve">tratamentul chirurgical al pterigionului                                </t>
  </si>
  <si>
    <t xml:space="preserve">sutura unei plăgi de pleoapă, conjunctivă;                              </t>
  </si>
  <si>
    <t xml:space="preserve">injectare subconjunctivală, retrobulbară de medicamente                 </t>
  </si>
  <si>
    <t xml:space="preserve">criocoagularea (crioaplicaţia) conjunctivală                            </t>
  </si>
  <si>
    <t xml:space="preserve">cauterizarea conjunctivei, corneei, ectropionului                       </t>
  </si>
  <si>
    <t xml:space="preserve">tamponament posterior şi/sau anterior ORL                               </t>
  </si>
  <si>
    <t xml:space="preserve">extracţie corpi străini: conduct auditiv extern, nas, faringe;           </t>
  </si>
  <si>
    <t xml:space="preserve">aspiraţia şi lavajul sinusului nazal prin puncţie                       </t>
  </si>
  <si>
    <t xml:space="preserve">tratament chirurgical al traumatismelor ORL                             </t>
  </si>
  <si>
    <t xml:space="preserve">oprirea hemoragiei nazale prin crioterapie, cauterizare sau diatermie   </t>
  </si>
  <si>
    <t xml:space="preserve">terapia chirurgicală a afecţiunilor mamare superficiale                 </t>
  </si>
  <si>
    <t>obstetrică- ginecologie, chirurgie generală, chirurgie plastică estetică şi microchirurgie reconstructivă</t>
  </si>
  <si>
    <t xml:space="preserve">inserţia dispozitivului intrauterin                                     </t>
  </si>
  <si>
    <t xml:space="preserve">fotocoagularea cu laser a leziunilor cutanate                           </t>
  </si>
  <si>
    <t xml:space="preserve">crioterapia în leziuni cutanate                                         </t>
  </si>
  <si>
    <t xml:space="preserve">tratamentul chirurgical al leziunilor cutanate - plăgi tăiate superficial, înţepate superficial, necroze cutanate, escare, dehiscenţe plăgi (anestezie, excizie, sutură, inclusiv îndepărtarea firelor, pansament)       </t>
  </si>
  <si>
    <t>dermatovenerologie, chirurgie, inclusiv chirurgie plastică estetică şi microchirurgie reconstructivă, chirurgie pediatrică și ortopedie pediatrică, ortopedie și traumatodologie</t>
  </si>
  <si>
    <t xml:space="preserve">terapia chirurgicală a arsurilor termice &lt; 10%                          </t>
  </si>
  <si>
    <t>dermatovenerologie, chirurgie generală, chirurgie plastică estetică şi microchirurgie reconstructivă, chirurgie pediatrică și ortopedie pediatrică</t>
  </si>
  <si>
    <t xml:space="preserve">terapia chirurgicală a degerăturilor de grad I şi II                    </t>
  </si>
  <si>
    <t xml:space="preserve">terapia chirurgicală a leziunilor externe prin agenţi chimici &lt; 10%     </t>
  </si>
  <si>
    <t xml:space="preserve">terapia chirurgicală a panariţiului (eritematos, flictenular, periunghial, subunghial, antracoid, pulpar) </t>
  </si>
  <si>
    <t xml:space="preserve">terapia chirurgicală a tumorilor mici, chisturilor dermoide sebacee, lipoamelor neinfectate         </t>
  </si>
  <si>
    <t xml:space="preserve">terapia chirurgicală a furunculului, furunculului antracoid, furunculozei        </t>
  </si>
  <si>
    <t xml:space="preserve">terapia chirurgicală a abcesului (de părţi moi, perianal, pilonidal)    </t>
  </si>
  <si>
    <t xml:space="preserve">dermatovenerologie, chirurgie generală, chirurgie pediatrică și ortopedie pediatrică </t>
  </si>
  <si>
    <t xml:space="preserve">terapia chirurgicală a panariţiului osos, articular, tenosinoval        </t>
  </si>
  <si>
    <t xml:space="preserve">chirurgie generală, chirurgie plastică estetică şi microchirurgie reconstructivă, ortopedie şi traumatologie, ortopedie pediatrică, chirurgie pediatrică </t>
  </si>
  <si>
    <t xml:space="preserve">terapia chirurgicală a hidrosadenitei                                   </t>
  </si>
  <si>
    <t>chirurgie generală, chirurgie plastică estetică şi microchirurgie reconstructivă, chirurgie pediatrică și ortopedie pediatrică</t>
  </si>
  <si>
    <t xml:space="preserve">terapia chirurgicală a edemului dur şi seromului posttraumatic          </t>
  </si>
  <si>
    <t xml:space="preserve">terapia chirurgicală a flebopatiilor varicoase superficiale; ruptură pachet varicos </t>
  </si>
  <si>
    <t>chirurgie generală, chirurgie vasculară, chirurgie plastică estetică şi microchirurgie reconstructivă, chirurgie pediatrică și ortopedie pediatrică</t>
  </si>
  <si>
    <t xml:space="preserve">terapia chirurgicală a granulomului ombilical                           </t>
  </si>
  <si>
    <t xml:space="preserve">terapia chirurgicală a supuraţiilor postoperatorii                      </t>
  </si>
  <si>
    <t>chirurgie generală, chirurgie plastică estetică şi microchirurgie reconstructivă, ortopedie şi traumatologie, obstetrică – ginecologie, chirurgie toracică, chirurgie cardiovasculară, neurochirurgie, urologie, chirurgie pediatrică și ortopedie pediatrică</t>
  </si>
  <si>
    <t xml:space="preserve">tratamentul plăgilor                                                    </t>
  </si>
  <si>
    <t>chirurgie generală + toate specialităţile chirurgicale</t>
  </si>
  <si>
    <t xml:space="preserve">terapia chirurgicală a fimozei (decalotarea, debridarea)                </t>
  </si>
  <si>
    <t>urologie, chirurgie pediatrică, chirurgie generală</t>
  </si>
  <si>
    <t xml:space="preserve">tratament postoperator al plăgilor abdominale, al intervenţiilor chirurgicale după cezariană, sarcină extrauterină operată, histerectomie, endometrioză  </t>
  </si>
  <si>
    <t>obstetrică- ginecologie, chirurgie generală</t>
  </si>
  <si>
    <t xml:space="preserve">    E. Proceduri terapeutice/tratamente chirurgicale complexe: punctaj 25 puncte</t>
  </si>
  <si>
    <t xml:space="preserve">tratamentul chirurgical al unor afecţiuni ale anexelor globului ocular (şalazion, tumori benigne care nu necesită plastii întinse, chist conjunctival, chist al pleoapei, orjelet, flegmon, abces, xantelasme)   </t>
  </si>
  <si>
    <t xml:space="preserve">tratament cu laser al polului anterior, polului posterior    </t>
  </si>
  <si>
    <t xml:space="preserve">tratament chirurgical ORL colecţie: sept, flegmon periamigdalian,  furuncul căi aeriene externe, furuncul vestibul nazal, othematom </t>
  </si>
  <si>
    <t xml:space="preserve">extragere fibroscopică de corpi străini din căile respiratorii superioare  </t>
  </si>
  <si>
    <t xml:space="preserve">manevre de mică chirurgie pentru abces şi/sau chist vaginal sau bartholin cu marsupializare, polipi, vegetaţii vulvă, vagin, col        </t>
  </si>
  <si>
    <t xml:space="preserve">cauterizare de col uterin  </t>
  </si>
  <si>
    <t xml:space="preserve">diatermocoagularea colului uterin    </t>
  </si>
  <si>
    <t xml:space="preserve">electrochirurgia/electrocauterizarea tumorilor cutanate/leziune         </t>
  </si>
  <si>
    <t>dermatovenerologie, chirurgie generală, chirurgie plastică, estetică şi microchirurgie reconstructivă</t>
  </si>
  <si>
    <t xml:space="preserve">terapia chirurgicală complexă a panariţiului osos, articular, tenosinoval    </t>
  </si>
  <si>
    <t>chirurgie</t>
  </si>
  <si>
    <t xml:space="preserve">terapia chirurgicală a flegmoanelor  </t>
  </si>
  <si>
    <t xml:space="preserve">terapia chirurgicală a hematomului     </t>
  </si>
  <si>
    <t xml:space="preserve">dilataţia stricturii uretrale     </t>
  </si>
  <si>
    <t>urologie, chirurgie</t>
  </si>
  <si>
    <t xml:space="preserve">criocoagularea (crioaplicaţia) transsclerală     </t>
  </si>
  <si>
    <t xml:space="preserve">    F. Proceduri terapeutice/tratamente medicale simple: punctaj 7 puncte</t>
  </si>
  <si>
    <t xml:space="preserve">aerosoli/şedinţă (maxim 3 şedinţe)                                    </t>
  </si>
  <si>
    <t>alergologie şi imunologie clinică, pneumologie, pediatrie, ORL</t>
  </si>
  <si>
    <t xml:space="preserve">toaleta auriculară unilateral (două proceduri)                          </t>
  </si>
  <si>
    <t xml:space="preserve">administrare tratament prin injectarea părţilor moi (intramuscular, intradermic şi subcutanat)     </t>
  </si>
  <si>
    <t>toate specialităţile</t>
  </si>
  <si>
    <t xml:space="preserve">    G. Proceduri terapeutice/tratamente medicale de complexitate medie: punctaj 11 puncte</t>
  </si>
  <si>
    <t xml:space="preserve">fotochimioterapie (UVA) cu oxoralen locală sau generală/şedinţă (maxim 4 şedinţe) </t>
  </si>
  <si>
    <t xml:space="preserve">fotochimioterapie (UVB cu spectru îngust)/şedinţă (maxim 4 şedinţe)   </t>
  </si>
  <si>
    <t xml:space="preserve">mezoterapia - injectare terapeutică paravertebrală şi periarticulară   </t>
  </si>
  <si>
    <t>neurologie, neurologie pediatrică, dermatovenerologie, reumatologie, geriatrie şi gerontologie</t>
  </si>
  <si>
    <t xml:space="preserve">probe de repoziţionare vestibulară                                      </t>
  </si>
  <si>
    <t>ORL, neurologie, neurologie pediatrică</t>
  </si>
  <si>
    <t xml:space="preserve">imunoterapie specifică cu vaccinuri alergenice standardizate            </t>
  </si>
  <si>
    <t xml:space="preserve">administrare tratament prin puncţie intravenoasă                        </t>
  </si>
  <si>
    <t xml:space="preserve">infiltraţii nervoase regionale                                          </t>
  </si>
  <si>
    <t>anestezie şi terapie intensivă, oftalmologie, ORL, chirurgie generală, ortopedie şi traumatologie, ortopedie pediatrică, obstetrică- ginecologie, chirurgie plastică estetică şi microchirurgie reconstructivă, neurochirurgie, chirurgie cardiovasculară</t>
  </si>
  <si>
    <t xml:space="preserve">instalare dispozitiv de administrare a analgeziei controlată de pacient </t>
  </si>
  <si>
    <t>anestezie şi terapie intensivă</t>
  </si>
  <si>
    <t xml:space="preserve">    H. Proceduri terapeutice/tratamente medicale complexe: punctaj 14 puncte</t>
  </si>
  <si>
    <t xml:space="preserve">puncţii şi infiltraţii intraarticulare                                  </t>
  </si>
  <si>
    <t>ortopedie şi traumatologie, ortopedie pediatrică, reumatologie, geriatrie şi gerontologie</t>
  </si>
  <si>
    <t xml:space="preserve">instilaţia uterotubară terapeutică                                      </t>
  </si>
  <si>
    <t xml:space="preserve">blocaje chimice pentru spasticitate (toxină botulinică)                 </t>
  </si>
  <si>
    <t>ortopedie şi traumatologie, ortopedie pediatrică, reumatologie, neurologie, neurologie pediatrică</t>
  </si>
  <si>
    <t xml:space="preserve">    I. Tratamente ortopedice medicale : punctaj 20 puncte</t>
  </si>
  <si>
    <t xml:space="preserve">tratamentul ortopedic al luxaţiei, entorsei sau fracturii antebraţului,  pumnului, gleznei, oaselor carpiene, metacarpiene, tarsiene, metatarsiene, falange  </t>
  </si>
  <si>
    <t>ortopedie şi traumatologie, ortopedie pediatrică, chirurgie generală</t>
  </si>
  <si>
    <t xml:space="preserve">tratamentul ortopedic al entorsei sau luxaţiei patelei, umărului; disjuncţie acromioclaviculară; tratamentul fracturii gambei, coastelor, claviculei, humerusului, scapulei; rupturii tendoanelor mari (achilian, bicipital, cvadricipital); instabilitate acută de genunchi; ruptură musculară   </t>
  </si>
  <si>
    <t xml:space="preserve">tratamentul ortopedic al fracturii femurului; luxaţiei, entorsei de genunchi, fracturii de gambă cu aparat cruropedios; tratamentul scoliozei, cifozei, spondilolistezisului, rupturii musculare    </t>
  </si>
  <si>
    <t xml:space="preserve">tratament în displazia luxantă a şoldului în primele 6 luni de viaţă    </t>
  </si>
  <si>
    <t>ortopedie şi traumatologie, ortopedie pediatrică, chirurgie pediatrică</t>
  </si>
  <si>
    <t xml:space="preserve">tratamentul piciorului strâmb congenital în primele 3 luni de viaţă     </t>
  </si>
  <si>
    <t xml:space="preserve">tratamentul la copii cu genu valgum, genu varum, picior plat valg       </t>
  </si>
  <si>
    <t>tratamentul fracturii amielice fără deplasare a coloanei vertebrale</t>
  </si>
  <si>
    <t xml:space="preserve">    J. Terapii psihiatrice: punctaj 30 puncte                                                       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</si>
  <si>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</si>
  <si>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</si>
  <si>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</si>
  <si>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</si>
  <si>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 xml:space="preserve">    K. Terapii de genetică medicală: punctaj 30  puncte                                       </t>
  </si>
  <si>
    <t xml:space="preserve">Sfat genetic                                                            </t>
  </si>
  <si>
    <t>Servicii medicale în scop diagnostic - servicii de spitalizare de zi care se acordă în ambulatoriu de specialitate clinic și se decontează numai dacă s-au efectuat toate serviciile obligatorii</t>
  </si>
  <si>
    <t>Servicii obligatorii</t>
  </si>
  <si>
    <t>Tarif pe serviciu medical contractat cu casa de asigurări de sănătate (lei)</t>
  </si>
  <si>
    <t>1.</t>
  </si>
  <si>
    <t>Supravegherea unei sarcini normale (la gravida care nu deține documente medicale care să ateste existența în antecedentele personale patologice a rubeolei, toxoplasmozei, infecţiei CMV)</t>
  </si>
  <si>
    <t>Consultații de specialitate obstetrică-ginecologie</t>
  </si>
  <si>
    <t>Hemoleucogramă completă</t>
  </si>
  <si>
    <t>Determinare la gravidă a grupului sanguin ABO</t>
  </si>
  <si>
    <t>Determinare la gravidă a grupului sanguin Rh</t>
  </si>
  <si>
    <t>Uree serică</t>
  </si>
  <si>
    <t>Acid uric seric</t>
  </si>
  <si>
    <t>Creatinină serică</t>
  </si>
  <si>
    <t>Glicemie</t>
  </si>
  <si>
    <t>TGP</t>
  </si>
  <si>
    <t>TGO</t>
  </si>
  <si>
    <t>TSH</t>
  </si>
  <si>
    <t>Examen complet de urină (sumar + sediment)</t>
  </si>
  <si>
    <t>VDRL sau RPR</t>
  </si>
  <si>
    <t>Testare HIV la gravidă</t>
  </si>
  <si>
    <t xml:space="preserve">Evaluarea gravidei pentru infecţii cu risc pentru sarcină (pentru rubeolă, toxoplasmoză, infecţia CMV, hepatită B şi C) </t>
  </si>
  <si>
    <t>Secreție vaginală</t>
  </si>
  <si>
    <t>Examen citologic cervico-vaginal Babeş-Papanicolau (până la S23+6 zile) sau Test de toleranță la glucoză per os +/- Hemoglobină glicată  (S24 – S28+6 zile) sau Biometrie fetală (S29-S33+6 zile) sau Detecția Streptococului de grup B (S34 – S37+6 zile)</t>
  </si>
  <si>
    <t>Ecografie de confirmare, viabilitate și datare a sarcinii</t>
  </si>
  <si>
    <t xml:space="preserve">2. </t>
  </si>
  <si>
    <t>Supravegherea unei sarcini normale (la gravida care deține documente medicale ce atestă existența în antecedentele personale patologice a rubeolei, toxoplasmozei, infecţiei CMV)</t>
  </si>
  <si>
    <t xml:space="preserve">Consultație de specialitate obstetrică-ginecologie </t>
  </si>
  <si>
    <t xml:space="preserve">Evaluarea gravidei pentru infecţii cu risc pentru sarcină (hepatită B şi C) </t>
  </si>
  <si>
    <t>3.</t>
  </si>
  <si>
    <t xml:space="preserve">Screening prenatal (S11 - S19+6 zile) </t>
  </si>
  <si>
    <t xml:space="preserve">Consultație de specialitate obstetrică-ginecologie (interpretare integrative a rezultatelor) </t>
  </si>
  <si>
    <t>Dublu test / triplu test</t>
  </si>
  <si>
    <t>Ecografie pentru depistarea anomaliilor fetale (S11 - S19+6 zile)</t>
  </si>
  <si>
    <t xml:space="preserve">4. </t>
  </si>
  <si>
    <t>Supravegherea altor sarcini cu risc crescut (edem gestațional)</t>
  </si>
  <si>
    <t>Creatinina serică</t>
  </si>
  <si>
    <t>Dozare proteine urinare</t>
  </si>
  <si>
    <t>Proteine totale serice</t>
  </si>
  <si>
    <t>Ecografie obstetricală și ginecologică</t>
  </si>
  <si>
    <t>5.</t>
  </si>
  <si>
    <t>Supravegherea altor sarcini cu risc crescut (hiperemeză gravidică ușoară)</t>
  </si>
  <si>
    <t>Sodiu seric</t>
  </si>
  <si>
    <t>Potasiu seric</t>
  </si>
  <si>
    <t xml:space="preserve">6. </t>
  </si>
  <si>
    <t xml:space="preserve">Supravegherea altor sarcini cu risc crescut (evaluarea gravidelor cu uter cicatriceal în trimestrul III) </t>
  </si>
  <si>
    <t>Cardiotocografie</t>
  </si>
  <si>
    <t>7.</t>
  </si>
  <si>
    <t xml:space="preserve">Depistarea precoce a leziunilor precanceroase ale sanului </t>
  </si>
  <si>
    <t>Consultatie chirurgie generală/obstetrica-ginecologie</t>
  </si>
  <si>
    <t>Efectuare mamografie</t>
  </si>
  <si>
    <t>Comunicare rezultat</t>
  </si>
  <si>
    <t xml:space="preserve">8. </t>
  </si>
  <si>
    <t xml:space="preserve">Depistarea precoce a leziunilor precanceroase ale sanului cu suspiciune identificată mamografic </t>
  </si>
  <si>
    <t>Consultație chirurgie generală/obstetrica-ginecologie</t>
  </si>
  <si>
    <t>Ecografie sân</t>
  </si>
  <si>
    <t xml:space="preserve">Comunicare rezultat </t>
  </si>
  <si>
    <t>9.</t>
  </si>
  <si>
    <t>Depistarea si diagnosticarea precoce a leziunilor displazice ale  colului uterin</t>
  </si>
  <si>
    <t>Consultații de specialitate: obstetrică-ginecologie</t>
  </si>
  <si>
    <t>Testare infecție HPV</t>
  </si>
  <si>
    <t xml:space="preserve">Recoltare frotiu citovaginal </t>
  </si>
  <si>
    <t>Comunicare rezultat si consiliere privind conduita in funcție de rezultate</t>
  </si>
  <si>
    <t xml:space="preserve">10. </t>
  </si>
  <si>
    <t>Depistarea si diagnosticarea precoce a leziunilor displazice ale  colului uterin cu examen citologic</t>
  </si>
  <si>
    <t>Recoltare frotiu citovaginal</t>
  </si>
  <si>
    <t>Examen citologic</t>
  </si>
  <si>
    <t xml:space="preserve">Comunicare rezultat si consiliere privind conduita in funcție de rezultate </t>
  </si>
  <si>
    <t>11.</t>
  </si>
  <si>
    <t xml:space="preserve">Diagnosticarea precoce a leziunilor displazice ale  colului uterin </t>
  </si>
  <si>
    <t>Biopsie</t>
  </si>
  <si>
    <t>Examen histopatologic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</si>
</sst>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 wrapText="1"/>
    </xf>
    <xf numFmtId="0" fontId="39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0" xfId="0" applyFont="1" applyFill="1" applyAlignment="1">
      <alignment horizontal="center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12" xfId="0" applyFont="1" applyBorder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13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40" fillId="0" borderId="15" xfId="0" applyFont="1" applyBorder="1" applyAlignment="1">
      <alignment wrapText="1"/>
    </xf>
    <xf numFmtId="0" fontId="39" fillId="0" borderId="0" xfId="0" applyFont="1" applyFill="1" applyAlignment="1">
      <alignment/>
    </xf>
    <xf numFmtId="0" fontId="40" fillId="0" borderId="16" xfId="0" applyFont="1" applyBorder="1" applyAlignment="1">
      <alignment wrapText="1"/>
    </xf>
    <xf numFmtId="0" fontId="40" fillId="0" borderId="17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6" xfId="0" applyFont="1" applyBorder="1" applyAlignment="1">
      <alignment horizontal="justify" vertical="center" wrapText="1"/>
    </xf>
    <xf numFmtId="0" fontId="39" fillId="0" borderId="19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9" fillId="0" borderId="0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9" fillId="0" borderId="22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0" fontId="39" fillId="0" borderId="18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left"/>
    </xf>
    <xf numFmtId="0" fontId="39" fillId="0" borderId="21" xfId="0" applyFont="1" applyFill="1" applyBorder="1" applyAlignment="1">
      <alignment horizontal="left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8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8"/>
  <sheetViews>
    <sheetView tabSelected="1" zoomScale="96" zoomScaleNormal="96" zoomScalePageLayoutView="0" workbookViewId="0" topLeftCell="A35">
      <selection activeCell="C42" sqref="C42"/>
    </sheetView>
  </sheetViews>
  <sheetFormatPr defaultColWidth="9.140625" defaultRowHeight="15"/>
  <cols>
    <col min="1" max="1" width="105.00390625" style="51" customWidth="1"/>
    <col min="2" max="2" width="19.28125" style="3" customWidth="1"/>
    <col min="3" max="3" width="18.57421875" style="3" customWidth="1"/>
    <col min="4" max="4" width="16.00390625" style="3" customWidth="1"/>
    <col min="5" max="5" width="27.7109375" style="3" customWidth="1"/>
    <col min="6" max="16384" width="9.140625" style="1" customWidth="1"/>
  </cols>
  <sheetData>
    <row r="1" spans="1:5" ht="27.75" customHeight="1">
      <c r="A1" s="88" t="s">
        <v>0</v>
      </c>
      <c r="B1" s="88"/>
      <c r="C1" s="88"/>
      <c r="D1" s="88"/>
      <c r="E1" s="88"/>
    </row>
    <row r="2" ht="15.75">
      <c r="A2" s="2" t="s">
        <v>1</v>
      </c>
    </row>
    <row r="3" ht="15.75">
      <c r="A3" s="2"/>
    </row>
    <row r="4" spans="1:5" ht="15.75">
      <c r="A4" s="4" t="s">
        <v>2</v>
      </c>
      <c r="B4" s="83" t="s">
        <v>3</v>
      </c>
      <c r="C4" s="84"/>
      <c r="D4" s="84"/>
      <c r="E4" s="85"/>
    </row>
    <row r="5" spans="1:5" ht="15.75">
      <c r="A5" s="4" t="s">
        <v>4</v>
      </c>
      <c r="B5" s="83" t="s">
        <v>5</v>
      </c>
      <c r="C5" s="84"/>
      <c r="D5" s="84"/>
      <c r="E5" s="85"/>
    </row>
    <row r="6" spans="1:5" ht="15.75">
      <c r="A6" s="5" t="s">
        <v>6</v>
      </c>
      <c r="B6" s="6" t="s">
        <v>7</v>
      </c>
      <c r="C6" s="7"/>
      <c r="D6" s="7"/>
      <c r="E6" s="7"/>
    </row>
    <row r="7" spans="1:5" ht="27.75" customHeight="1">
      <c r="A7" s="5" t="s">
        <v>8</v>
      </c>
      <c r="B7" s="89" t="s">
        <v>9</v>
      </c>
      <c r="C7" s="89"/>
      <c r="D7" s="89"/>
      <c r="E7" s="89"/>
    </row>
    <row r="8" spans="1:5" ht="15.75">
      <c r="A8" s="8" t="s">
        <v>10</v>
      </c>
      <c r="B8" s="90"/>
      <c r="C8" s="91"/>
      <c r="D8" s="91"/>
      <c r="E8" s="92"/>
    </row>
    <row r="9" spans="1:5" ht="15">
      <c r="A9" s="9" t="s">
        <v>11</v>
      </c>
      <c r="B9" s="77" t="s">
        <v>12</v>
      </c>
      <c r="C9" s="78"/>
      <c r="D9" s="78"/>
      <c r="E9" s="79"/>
    </row>
    <row r="10" spans="1:5" ht="15">
      <c r="A10" s="9" t="s">
        <v>13</v>
      </c>
      <c r="B10" s="77" t="s">
        <v>14</v>
      </c>
      <c r="C10" s="78"/>
      <c r="D10" s="78"/>
      <c r="E10" s="79"/>
    </row>
    <row r="11" spans="1:2" ht="15.75">
      <c r="A11" s="2"/>
      <c r="B11" s="10"/>
    </row>
    <row r="12" spans="1:2" ht="15.75">
      <c r="A12" s="2" t="s">
        <v>15</v>
      </c>
      <c r="B12" s="10"/>
    </row>
    <row r="13" spans="1:5" ht="15.75">
      <c r="A13" s="11" t="s">
        <v>2</v>
      </c>
      <c r="B13" s="80" t="s">
        <v>3</v>
      </c>
      <c r="C13" s="81"/>
      <c r="D13" s="81"/>
      <c r="E13" s="82"/>
    </row>
    <row r="14" spans="1:5" ht="15.75">
      <c r="A14" s="4" t="s">
        <v>4</v>
      </c>
      <c r="B14" s="83" t="s">
        <v>5</v>
      </c>
      <c r="C14" s="84"/>
      <c r="D14" s="84"/>
      <c r="E14" s="85"/>
    </row>
    <row r="15" spans="1:5" s="13" customFormat="1" ht="15.75">
      <c r="A15" s="12" t="s">
        <v>16</v>
      </c>
      <c r="B15" s="86" t="s">
        <v>17</v>
      </c>
      <c r="C15" s="86"/>
      <c r="D15" s="86"/>
      <c r="E15" s="87"/>
    </row>
    <row r="16" spans="1:5" s="13" customFormat="1" ht="15.75">
      <c r="A16" s="14"/>
      <c r="B16" s="15" t="s">
        <v>18</v>
      </c>
      <c r="C16" s="16"/>
      <c r="D16" s="16"/>
      <c r="E16" s="17"/>
    </row>
    <row r="17" spans="1:5" s="19" customFormat="1" ht="31.5">
      <c r="A17" s="18" t="s">
        <v>19</v>
      </c>
      <c r="B17" s="64" t="s">
        <v>20</v>
      </c>
      <c r="C17" s="64"/>
      <c r="D17" s="64"/>
      <c r="E17" s="64"/>
    </row>
    <row r="18" spans="1:5" s="19" customFormat="1" ht="31.5" customHeight="1">
      <c r="A18" s="20"/>
      <c r="B18" s="65" t="s">
        <v>21</v>
      </c>
      <c r="C18" s="66"/>
      <c r="D18" s="66"/>
      <c r="E18" s="67"/>
    </row>
    <row r="19" spans="1:5" s="19" customFormat="1" ht="28.5" customHeight="1">
      <c r="A19" s="21" t="s">
        <v>22</v>
      </c>
      <c r="B19" s="64" t="s">
        <v>23</v>
      </c>
      <c r="C19" s="64"/>
      <c r="D19" s="64"/>
      <c r="E19" s="64"/>
    </row>
    <row r="20" spans="1:5" s="19" customFormat="1" ht="29.25" customHeight="1">
      <c r="A20" s="22"/>
      <c r="B20" s="65" t="s">
        <v>24</v>
      </c>
      <c r="C20" s="66"/>
      <c r="D20" s="66"/>
      <c r="E20" s="67"/>
    </row>
    <row r="21" spans="1:5" s="19" customFormat="1" ht="29.25" customHeight="1">
      <c r="A21" s="22" t="s">
        <v>25</v>
      </c>
      <c r="B21" s="65" t="s">
        <v>26</v>
      </c>
      <c r="C21" s="66"/>
      <c r="D21" s="66"/>
      <c r="E21" s="67"/>
    </row>
    <row r="22" spans="1:5" ht="15.75">
      <c r="A22" s="23" t="s">
        <v>27</v>
      </c>
      <c r="B22" s="68" t="s">
        <v>28</v>
      </c>
      <c r="C22" s="69"/>
      <c r="D22" s="69"/>
      <c r="E22" s="70"/>
    </row>
    <row r="23" spans="1:5" s="19" customFormat="1" ht="42.75" customHeight="1">
      <c r="A23" s="24" t="s">
        <v>29</v>
      </c>
      <c r="B23" s="71" t="s">
        <v>30</v>
      </c>
      <c r="C23" s="72"/>
      <c r="D23" s="72"/>
      <c r="E23" s="73"/>
    </row>
    <row r="24" spans="1:5" ht="15.75">
      <c r="A24" s="25" t="s">
        <v>31</v>
      </c>
      <c r="B24" s="26"/>
      <c r="C24" s="26"/>
      <c r="D24" s="26"/>
      <c r="E24" s="27"/>
    </row>
    <row r="25" spans="1:5" ht="15">
      <c r="A25" s="28" t="s">
        <v>32</v>
      </c>
      <c r="B25" s="74" t="s">
        <v>12</v>
      </c>
      <c r="C25" s="75"/>
      <c r="D25" s="75"/>
      <c r="E25" s="76"/>
    </row>
    <row r="26" spans="1:5" ht="15">
      <c r="A26" s="29" t="s">
        <v>33</v>
      </c>
      <c r="B26" s="61" t="s">
        <v>14</v>
      </c>
      <c r="C26" s="62"/>
      <c r="D26" s="62"/>
      <c r="E26" s="63"/>
    </row>
    <row r="28" spans="1:5" ht="142.5" customHeight="1">
      <c r="A28" s="30" t="s">
        <v>34</v>
      </c>
      <c r="B28" s="31" t="s">
        <v>35</v>
      </c>
      <c r="C28" s="31" t="s">
        <v>36</v>
      </c>
      <c r="D28" s="31" t="s">
        <v>37</v>
      </c>
      <c r="E28" s="31" t="s">
        <v>38</v>
      </c>
    </row>
    <row r="29" spans="1:5" ht="30" customHeight="1">
      <c r="A29" s="30" t="s">
        <v>4</v>
      </c>
      <c r="B29" s="31" t="s">
        <v>5</v>
      </c>
      <c r="C29" s="31" t="s">
        <v>39</v>
      </c>
      <c r="D29" s="31" t="s">
        <v>40</v>
      </c>
      <c r="E29" s="31" t="s">
        <v>41</v>
      </c>
    </row>
    <row r="30" spans="1:5" ht="32.25" customHeight="1">
      <c r="A30" s="32" t="s">
        <v>42</v>
      </c>
      <c r="B30" s="33" t="s">
        <v>43</v>
      </c>
      <c r="C30" s="33">
        <v>2.8</v>
      </c>
      <c r="D30" s="33">
        <f>C30*B30</f>
        <v>45.35999999999999</v>
      </c>
      <c r="E30" s="34">
        <f>D30+D30*20%</f>
        <v>54.43199999999999</v>
      </c>
    </row>
    <row r="31" spans="1:5" ht="32.25" customHeight="1">
      <c r="A31" s="32" t="s">
        <v>44</v>
      </c>
      <c r="B31" s="33" t="s">
        <v>45</v>
      </c>
      <c r="C31" s="33">
        <v>2.8</v>
      </c>
      <c r="D31" s="33">
        <f aca="true" t="shared" si="0" ref="D31:D43">C31*B31</f>
        <v>48.3</v>
      </c>
      <c r="E31" s="34">
        <f aca="true" t="shared" si="1" ref="E31:E43">D31+D31*20%</f>
        <v>57.959999999999994</v>
      </c>
    </row>
    <row r="32" spans="1:5" ht="32.25" customHeight="1">
      <c r="A32" s="32" t="s">
        <v>46</v>
      </c>
      <c r="B32" s="33" t="s">
        <v>47</v>
      </c>
      <c r="C32" s="33">
        <v>2.8</v>
      </c>
      <c r="D32" s="33">
        <f t="shared" si="0"/>
        <v>90.71999999999998</v>
      </c>
      <c r="E32" s="34">
        <f t="shared" si="1"/>
        <v>108.86399999999998</v>
      </c>
    </row>
    <row r="33" spans="1:5" ht="32.25" customHeight="1">
      <c r="A33" s="32" t="s">
        <v>48</v>
      </c>
      <c r="B33" s="33" t="s">
        <v>49</v>
      </c>
      <c r="C33" s="33">
        <v>2.8</v>
      </c>
      <c r="D33" s="33">
        <f t="shared" si="0"/>
        <v>30.24</v>
      </c>
      <c r="E33" s="34">
        <f t="shared" si="1"/>
        <v>36.288</v>
      </c>
    </row>
    <row r="34" spans="1:5" ht="32.25" customHeight="1">
      <c r="A34" s="32" t="s">
        <v>50</v>
      </c>
      <c r="B34" s="33" t="s">
        <v>51</v>
      </c>
      <c r="C34" s="33">
        <v>2.8</v>
      </c>
      <c r="D34" s="33">
        <f t="shared" si="0"/>
        <v>32.199999999999996</v>
      </c>
      <c r="E34" s="34">
        <f t="shared" si="1"/>
        <v>38.63999999999999</v>
      </c>
    </row>
    <row r="35" spans="1:5" ht="32.25" customHeight="1">
      <c r="A35" s="32" t="s">
        <v>52</v>
      </c>
      <c r="B35" s="33" t="s">
        <v>49</v>
      </c>
      <c r="C35" s="33">
        <v>2.8</v>
      </c>
      <c r="D35" s="33">
        <f t="shared" si="0"/>
        <v>30.24</v>
      </c>
      <c r="E35" s="34">
        <f t="shared" si="1"/>
        <v>36.288</v>
      </c>
    </row>
    <row r="36" spans="1:5" ht="32.25" customHeight="1">
      <c r="A36" s="32" t="s">
        <v>53</v>
      </c>
      <c r="B36" s="33" t="s">
        <v>54</v>
      </c>
      <c r="C36" s="33">
        <v>2.8</v>
      </c>
      <c r="D36" s="33">
        <f t="shared" si="0"/>
        <v>60.48</v>
      </c>
      <c r="E36" s="34">
        <f t="shared" si="1"/>
        <v>72.576</v>
      </c>
    </row>
    <row r="37" spans="1:5" ht="32.25" customHeight="1">
      <c r="A37" s="32" t="s">
        <v>55</v>
      </c>
      <c r="B37" s="33" t="s">
        <v>56</v>
      </c>
      <c r="C37" s="33">
        <v>2.8</v>
      </c>
      <c r="D37" s="33">
        <f t="shared" si="0"/>
        <v>40.32</v>
      </c>
      <c r="E37" s="34">
        <f t="shared" si="1"/>
        <v>48.384</v>
      </c>
    </row>
    <row r="38" spans="1:5" ht="32.25" customHeight="1">
      <c r="A38" s="35" t="s">
        <v>57</v>
      </c>
      <c r="B38" s="36" t="s">
        <v>54</v>
      </c>
      <c r="C38" s="33">
        <v>2.8</v>
      </c>
      <c r="D38" s="33">
        <f t="shared" si="0"/>
        <v>60.48</v>
      </c>
      <c r="E38" s="34">
        <f t="shared" si="1"/>
        <v>72.576</v>
      </c>
    </row>
    <row r="39" spans="1:5" ht="32.25" customHeight="1">
      <c r="A39" s="35" t="s">
        <v>58</v>
      </c>
      <c r="B39" s="36" t="s">
        <v>59</v>
      </c>
      <c r="C39" s="33">
        <v>2.8</v>
      </c>
      <c r="D39" s="33">
        <f t="shared" si="0"/>
        <v>66.08</v>
      </c>
      <c r="E39" s="34">
        <f t="shared" si="1"/>
        <v>79.29599999999999</v>
      </c>
    </row>
    <row r="40" spans="1:5" ht="32.25" customHeight="1">
      <c r="A40" s="35" t="s">
        <v>60</v>
      </c>
      <c r="B40" s="36" t="s">
        <v>61</v>
      </c>
      <c r="C40" s="33">
        <v>2.8</v>
      </c>
      <c r="D40" s="33">
        <f t="shared" si="0"/>
        <v>35.839999999999996</v>
      </c>
      <c r="E40" s="34">
        <f t="shared" si="1"/>
        <v>43.007999999999996</v>
      </c>
    </row>
    <row r="41" spans="1:5" ht="32.25" customHeight="1">
      <c r="A41" s="35" t="s">
        <v>62</v>
      </c>
      <c r="B41" s="36" t="s">
        <v>63</v>
      </c>
      <c r="C41" s="33">
        <v>2.8</v>
      </c>
      <c r="D41" s="33">
        <f t="shared" si="0"/>
        <v>37.8</v>
      </c>
      <c r="E41" s="34">
        <f t="shared" si="1"/>
        <v>45.36</v>
      </c>
    </row>
    <row r="42" spans="1:5" ht="32.25" customHeight="1">
      <c r="A42" s="35" t="s">
        <v>64</v>
      </c>
      <c r="B42" s="36" t="s">
        <v>65</v>
      </c>
      <c r="C42" s="33">
        <v>2.8</v>
      </c>
      <c r="D42" s="33">
        <f t="shared" si="0"/>
        <v>45.919999999999995</v>
      </c>
      <c r="E42" s="34">
        <f t="shared" si="1"/>
        <v>55.10399999999999</v>
      </c>
    </row>
    <row r="43" spans="1:5" ht="32.25" customHeight="1">
      <c r="A43" s="32" t="s">
        <v>66</v>
      </c>
      <c r="B43" s="33">
        <v>18</v>
      </c>
      <c r="C43" s="33">
        <v>2.8</v>
      </c>
      <c r="D43" s="33">
        <f t="shared" si="0"/>
        <v>50.4</v>
      </c>
      <c r="E43" s="34">
        <f t="shared" si="1"/>
        <v>60.48</v>
      </c>
    </row>
    <row r="44" spans="1:5" ht="15">
      <c r="A44" s="37"/>
      <c r="B44" s="38"/>
      <c r="C44" s="39"/>
      <c r="D44" s="39"/>
      <c r="E44" s="39"/>
    </row>
    <row r="47" ht="15.75">
      <c r="A47" s="40" t="s">
        <v>67</v>
      </c>
    </row>
    <row r="48" spans="1:4" ht="112.5" customHeight="1">
      <c r="A48" s="31" t="s">
        <v>68</v>
      </c>
      <c r="B48" s="31" t="s">
        <v>35</v>
      </c>
      <c r="C48" s="31" t="s">
        <v>36</v>
      </c>
      <c r="D48" s="31" t="s">
        <v>69</v>
      </c>
    </row>
    <row r="49" spans="1:4" ht="15.75">
      <c r="A49" s="31" t="s">
        <v>4</v>
      </c>
      <c r="B49" s="31" t="s">
        <v>5</v>
      </c>
      <c r="C49" s="31" t="s">
        <v>39</v>
      </c>
      <c r="D49" s="31" t="s">
        <v>40</v>
      </c>
    </row>
    <row r="50" spans="1:4" ht="15.75">
      <c r="A50" s="41" t="s">
        <v>70</v>
      </c>
      <c r="B50" s="42"/>
      <c r="C50" s="42"/>
      <c r="D50" s="42"/>
    </row>
    <row r="51" spans="1:4" ht="16.5" customHeight="1">
      <c r="A51" s="43" t="s">
        <v>71</v>
      </c>
      <c r="B51" s="42" t="s">
        <v>72</v>
      </c>
      <c r="C51" s="42"/>
      <c r="D51" s="42"/>
    </row>
    <row r="52" spans="1:4" ht="15">
      <c r="A52" s="43" t="s">
        <v>73</v>
      </c>
      <c r="B52" s="42" t="s">
        <v>74</v>
      </c>
      <c r="C52" s="42">
        <v>2.8</v>
      </c>
      <c r="D52" s="42">
        <f>C52*30</f>
        <v>84</v>
      </c>
    </row>
    <row r="53" spans="1:4" ht="15">
      <c r="A53" s="43" t="s">
        <v>75</v>
      </c>
      <c r="B53" s="42" t="s">
        <v>74</v>
      </c>
      <c r="C53" s="42">
        <v>2.8</v>
      </c>
      <c r="D53" s="42">
        <f aca="true" t="shared" si="2" ref="D53:D105">C53*30</f>
        <v>84</v>
      </c>
    </row>
    <row r="54" spans="1:4" ht="15">
      <c r="A54" s="43" t="s">
        <v>76</v>
      </c>
      <c r="B54" s="42" t="s">
        <v>74</v>
      </c>
      <c r="C54" s="42">
        <v>2.8</v>
      </c>
      <c r="D54" s="42">
        <f t="shared" si="2"/>
        <v>84</v>
      </c>
    </row>
    <row r="55" spans="1:4" ht="30">
      <c r="A55" s="43" t="s">
        <v>77</v>
      </c>
      <c r="B55" s="42" t="s">
        <v>78</v>
      </c>
      <c r="C55" s="42">
        <v>2.8</v>
      </c>
      <c r="D55" s="42">
        <f>C55*15</f>
        <v>42</v>
      </c>
    </row>
    <row r="56" spans="1:4" ht="30">
      <c r="A56" s="43" t="s">
        <v>79</v>
      </c>
      <c r="B56" s="42" t="s">
        <v>72</v>
      </c>
      <c r="C56" s="42">
        <v>2.8</v>
      </c>
      <c r="D56" s="42">
        <f t="shared" si="2"/>
        <v>84</v>
      </c>
    </row>
    <row r="57" spans="1:4" ht="15">
      <c r="A57" s="43" t="s">
        <v>80</v>
      </c>
      <c r="B57" s="42" t="s">
        <v>74</v>
      </c>
      <c r="C57" s="42">
        <v>2.8</v>
      </c>
      <c r="D57" s="42">
        <f t="shared" si="2"/>
        <v>84</v>
      </c>
    </row>
    <row r="58" spans="1:4" ht="15">
      <c r="A58" s="43" t="s">
        <v>81</v>
      </c>
      <c r="B58" s="42" t="s">
        <v>78</v>
      </c>
      <c r="C58" s="42">
        <v>2.8</v>
      </c>
      <c r="D58" s="42">
        <f>C58*15</f>
        <v>42</v>
      </c>
    </row>
    <row r="59" spans="1:4" ht="30">
      <c r="A59" s="43" t="s">
        <v>82</v>
      </c>
      <c r="B59" s="42" t="s">
        <v>78</v>
      </c>
      <c r="C59" s="42">
        <v>2.8</v>
      </c>
      <c r="D59" s="42">
        <f>C59*15</f>
        <v>42</v>
      </c>
    </row>
    <row r="60" spans="1:4" ht="15.75">
      <c r="A60" s="41" t="s">
        <v>83</v>
      </c>
      <c r="B60" s="42"/>
      <c r="C60" s="42">
        <v>2.8</v>
      </c>
      <c r="D60" s="42">
        <f t="shared" si="2"/>
        <v>84</v>
      </c>
    </row>
    <row r="61" spans="1:4" ht="30">
      <c r="A61" s="43" t="s">
        <v>84</v>
      </c>
      <c r="B61" s="42" t="s">
        <v>72</v>
      </c>
      <c r="C61" s="42"/>
      <c r="D61" s="42">
        <f t="shared" si="2"/>
        <v>0</v>
      </c>
    </row>
    <row r="62" spans="1:4" ht="15">
      <c r="A62" s="43" t="s">
        <v>85</v>
      </c>
      <c r="B62" s="42" t="s">
        <v>74</v>
      </c>
      <c r="C62" s="42">
        <v>2.8</v>
      </c>
      <c r="D62" s="42">
        <f t="shared" si="2"/>
        <v>84</v>
      </c>
    </row>
    <row r="63" spans="1:4" ht="15">
      <c r="A63" s="43" t="s">
        <v>86</v>
      </c>
      <c r="B63" s="42" t="s">
        <v>74</v>
      </c>
      <c r="C63" s="42">
        <v>2.8</v>
      </c>
      <c r="D63" s="42">
        <f t="shared" si="2"/>
        <v>84</v>
      </c>
    </row>
    <row r="64" spans="1:5" ht="15">
      <c r="A64" s="43" t="s">
        <v>87</v>
      </c>
      <c r="B64" s="42"/>
      <c r="C64" s="42">
        <v>2.8</v>
      </c>
      <c r="D64" s="42">
        <f t="shared" si="2"/>
        <v>84</v>
      </c>
      <c r="E64" s="1"/>
    </row>
    <row r="65" spans="1:5" ht="15">
      <c r="A65" s="43" t="s">
        <v>88</v>
      </c>
      <c r="B65" s="42" t="s">
        <v>78</v>
      </c>
      <c r="C65" s="42">
        <v>2.8</v>
      </c>
      <c r="D65" s="42">
        <f>C65*15</f>
        <v>42</v>
      </c>
      <c r="E65" s="1"/>
    </row>
    <row r="66" spans="1:5" ht="15">
      <c r="A66" s="43" t="s">
        <v>89</v>
      </c>
      <c r="B66" s="42" t="s">
        <v>78</v>
      </c>
      <c r="C66" s="42">
        <v>2.8</v>
      </c>
      <c r="D66" s="42">
        <f>C66*15</f>
        <v>42</v>
      </c>
      <c r="E66" s="1"/>
    </row>
    <row r="67" spans="1:5" ht="15.75">
      <c r="A67" s="44" t="s">
        <v>90</v>
      </c>
      <c r="B67" s="42"/>
      <c r="C67" s="42">
        <v>2.8</v>
      </c>
      <c r="D67" s="42">
        <f t="shared" si="2"/>
        <v>84</v>
      </c>
      <c r="E67" s="1"/>
    </row>
    <row r="68" spans="1:5" ht="30">
      <c r="A68" s="43" t="s">
        <v>91</v>
      </c>
      <c r="B68" s="42" t="s">
        <v>72</v>
      </c>
      <c r="C68" s="42"/>
      <c r="D68" s="42">
        <f t="shared" si="2"/>
        <v>0</v>
      </c>
      <c r="E68" s="1"/>
    </row>
    <row r="69" spans="1:5" ht="15">
      <c r="A69" s="43" t="s">
        <v>92</v>
      </c>
      <c r="B69" s="42" t="s">
        <v>74</v>
      </c>
      <c r="C69" s="42">
        <v>2.8</v>
      </c>
      <c r="D69" s="42">
        <f t="shared" si="2"/>
        <v>84</v>
      </c>
      <c r="E69" s="1"/>
    </row>
    <row r="70" spans="1:5" ht="15">
      <c r="A70" s="43" t="s">
        <v>93</v>
      </c>
      <c r="B70" s="42" t="s">
        <v>74</v>
      </c>
      <c r="C70" s="42">
        <v>2.8</v>
      </c>
      <c r="D70" s="42">
        <f t="shared" si="2"/>
        <v>84</v>
      </c>
      <c r="E70" s="1"/>
    </row>
    <row r="71" spans="1:5" ht="45">
      <c r="A71" s="43" t="s">
        <v>94</v>
      </c>
      <c r="B71" s="42" t="s">
        <v>74</v>
      </c>
      <c r="C71" s="42">
        <v>2.8</v>
      </c>
      <c r="D71" s="42">
        <f t="shared" si="2"/>
        <v>84</v>
      </c>
      <c r="E71" s="1"/>
    </row>
    <row r="72" spans="1:5" ht="45">
      <c r="A72" s="43" t="s">
        <v>95</v>
      </c>
      <c r="B72" s="42" t="s">
        <v>74</v>
      </c>
      <c r="C72" s="42">
        <v>2.8</v>
      </c>
      <c r="D72" s="42">
        <f t="shared" si="2"/>
        <v>84</v>
      </c>
      <c r="E72" s="1"/>
    </row>
    <row r="73" spans="1:5" ht="30">
      <c r="A73" s="43" t="s">
        <v>96</v>
      </c>
      <c r="B73" s="42" t="s">
        <v>78</v>
      </c>
      <c r="C73" s="42">
        <v>2.8</v>
      </c>
      <c r="D73" s="42">
        <f>C73*15</f>
        <v>42</v>
      </c>
      <c r="E73" s="1"/>
    </row>
    <row r="74" spans="1:5" ht="45" customHeight="1">
      <c r="A74" s="43" t="s">
        <v>97</v>
      </c>
      <c r="B74" s="42" t="s">
        <v>72</v>
      </c>
      <c r="C74" s="42"/>
      <c r="D74" s="42">
        <f t="shared" si="2"/>
        <v>0</v>
      </c>
      <c r="E74" s="1"/>
    </row>
    <row r="75" spans="1:5" ht="15">
      <c r="A75" s="43" t="s">
        <v>98</v>
      </c>
      <c r="B75" s="42" t="s">
        <v>99</v>
      </c>
      <c r="C75" s="42">
        <v>2.8</v>
      </c>
      <c r="D75" s="42">
        <f t="shared" si="2"/>
        <v>84</v>
      </c>
      <c r="E75" s="1"/>
    </row>
    <row r="76" spans="1:5" ht="15">
      <c r="A76" s="43" t="s">
        <v>100</v>
      </c>
      <c r="B76" s="42" t="s">
        <v>101</v>
      </c>
      <c r="C76" s="42">
        <v>2.8</v>
      </c>
      <c r="D76" s="42">
        <f>C76*15</f>
        <v>42</v>
      </c>
      <c r="E76" s="1"/>
    </row>
    <row r="77" spans="1:5" ht="30">
      <c r="A77" s="43" t="s">
        <v>102</v>
      </c>
      <c r="B77" s="42" t="s">
        <v>101</v>
      </c>
      <c r="C77" s="42">
        <v>2.8</v>
      </c>
      <c r="D77" s="42">
        <f>C77*15</f>
        <v>42</v>
      </c>
      <c r="E77" s="1"/>
    </row>
    <row r="78" spans="1:5" ht="15.75">
      <c r="A78" s="41" t="s">
        <v>103</v>
      </c>
      <c r="B78" s="42"/>
      <c r="C78" s="42">
        <v>2.8</v>
      </c>
      <c r="D78" s="42">
        <f t="shared" si="2"/>
        <v>84</v>
      </c>
      <c r="E78" s="1"/>
    </row>
    <row r="79" spans="1:5" ht="17.25" customHeight="1">
      <c r="A79" s="43" t="s">
        <v>104</v>
      </c>
      <c r="B79" s="42" t="s">
        <v>72</v>
      </c>
      <c r="C79" s="42"/>
      <c r="D79" s="42">
        <f t="shared" si="2"/>
        <v>0</v>
      </c>
      <c r="E79" s="1"/>
    </row>
    <row r="80" spans="1:5" ht="15">
      <c r="A80" s="43" t="s">
        <v>105</v>
      </c>
      <c r="B80" s="42" t="s">
        <v>99</v>
      </c>
      <c r="C80" s="42">
        <v>2.8</v>
      </c>
      <c r="D80" s="42">
        <f t="shared" si="2"/>
        <v>84</v>
      </c>
      <c r="E80" s="1"/>
    </row>
    <row r="81" spans="1:5" ht="15">
      <c r="A81" s="43" t="s">
        <v>106</v>
      </c>
      <c r="B81" s="42" t="s">
        <v>101</v>
      </c>
      <c r="C81" s="42">
        <v>2.8</v>
      </c>
      <c r="D81" s="42">
        <f>C81*15</f>
        <v>42</v>
      </c>
      <c r="E81" s="1"/>
    </row>
    <row r="82" spans="1:5" ht="30">
      <c r="A82" s="43" t="s">
        <v>107</v>
      </c>
      <c r="B82" s="42" t="s">
        <v>101</v>
      </c>
      <c r="C82" s="42">
        <v>2.8</v>
      </c>
      <c r="D82" s="42">
        <f>C82*15</f>
        <v>42</v>
      </c>
      <c r="E82" s="1"/>
    </row>
    <row r="83" spans="1:5" ht="15.75" customHeight="1">
      <c r="A83" s="41" t="s">
        <v>108</v>
      </c>
      <c r="B83" s="42"/>
      <c r="C83" s="42"/>
      <c r="D83" s="42">
        <f t="shared" si="2"/>
        <v>0</v>
      </c>
      <c r="E83" s="1"/>
    </row>
    <row r="84" spans="1:5" ht="19.5" customHeight="1">
      <c r="A84" s="43" t="s">
        <v>109</v>
      </c>
      <c r="B84" s="42" t="s">
        <v>72</v>
      </c>
      <c r="C84" s="42">
        <v>2.8</v>
      </c>
      <c r="D84" s="42">
        <f t="shared" si="2"/>
        <v>84</v>
      </c>
      <c r="E84" s="1"/>
    </row>
    <row r="85" spans="1:5" ht="15">
      <c r="A85" s="43" t="s">
        <v>110</v>
      </c>
      <c r="B85" s="42" t="s">
        <v>99</v>
      </c>
      <c r="C85" s="42">
        <v>2.8</v>
      </c>
      <c r="D85" s="42">
        <f t="shared" si="2"/>
        <v>84</v>
      </c>
      <c r="E85" s="1"/>
    </row>
    <row r="86" spans="1:5" ht="15">
      <c r="A86" s="43" t="s">
        <v>111</v>
      </c>
      <c r="B86" s="42" t="s">
        <v>101</v>
      </c>
      <c r="C86" s="42">
        <v>2.8</v>
      </c>
      <c r="D86" s="42">
        <f>C86*15</f>
        <v>42</v>
      </c>
      <c r="E86" s="1"/>
    </row>
    <row r="87" spans="1:5" ht="30">
      <c r="A87" s="43" t="s">
        <v>112</v>
      </c>
      <c r="B87" s="42" t="s">
        <v>101</v>
      </c>
      <c r="C87" s="42">
        <v>2.8</v>
      </c>
      <c r="D87" s="42">
        <f>C87*15</f>
        <v>42</v>
      </c>
      <c r="E87" s="1"/>
    </row>
    <row r="88" spans="1:5" ht="15.75">
      <c r="A88" s="41" t="s">
        <v>113</v>
      </c>
      <c r="B88" s="42"/>
      <c r="C88" s="42"/>
      <c r="D88" s="42">
        <f t="shared" si="2"/>
        <v>0</v>
      </c>
      <c r="E88" s="1"/>
    </row>
    <row r="89" spans="1:5" ht="30">
      <c r="A89" s="43" t="s">
        <v>114</v>
      </c>
      <c r="B89" s="42" t="s">
        <v>74</v>
      </c>
      <c r="C89" s="42">
        <v>2.8</v>
      </c>
      <c r="D89" s="42">
        <f t="shared" si="2"/>
        <v>84</v>
      </c>
      <c r="E89" s="1"/>
    </row>
    <row r="90" spans="1:5" ht="15.75">
      <c r="A90" s="41" t="s">
        <v>115</v>
      </c>
      <c r="B90" s="42"/>
      <c r="C90" s="42"/>
      <c r="D90" s="42">
        <f t="shared" si="2"/>
        <v>0</v>
      </c>
      <c r="E90" s="1"/>
    </row>
    <row r="91" spans="1:5" ht="45">
      <c r="A91" s="43" t="s">
        <v>116</v>
      </c>
      <c r="B91" s="42" t="s">
        <v>74</v>
      </c>
      <c r="C91" s="42">
        <v>2.8</v>
      </c>
      <c r="D91" s="42">
        <f t="shared" si="2"/>
        <v>84</v>
      </c>
      <c r="E91" s="1"/>
    </row>
    <row r="92" spans="1:5" ht="15.75">
      <c r="A92" s="41" t="s">
        <v>117</v>
      </c>
      <c r="B92" s="42"/>
      <c r="C92" s="42"/>
      <c r="D92" s="42">
        <f t="shared" si="2"/>
        <v>0</v>
      </c>
      <c r="E92" s="1"/>
    </row>
    <row r="93" spans="1:5" ht="30">
      <c r="A93" s="32" t="s">
        <v>118</v>
      </c>
      <c r="B93" s="45" t="s">
        <v>74</v>
      </c>
      <c r="C93" s="42">
        <v>2.8</v>
      </c>
      <c r="D93" s="42">
        <f t="shared" si="2"/>
        <v>84</v>
      </c>
      <c r="E93" s="1"/>
    </row>
    <row r="94" spans="1:5" ht="15.75">
      <c r="A94" s="44" t="s">
        <v>119</v>
      </c>
      <c r="B94" s="45"/>
      <c r="C94" s="42"/>
      <c r="D94" s="42">
        <f t="shared" si="2"/>
        <v>0</v>
      </c>
      <c r="E94" s="1"/>
    </row>
    <row r="95" spans="1:5" ht="30">
      <c r="A95" s="32" t="s">
        <v>120</v>
      </c>
      <c r="B95" s="45" t="s">
        <v>74</v>
      </c>
      <c r="C95" s="42">
        <v>2.8</v>
      </c>
      <c r="D95" s="42">
        <f t="shared" si="2"/>
        <v>84</v>
      </c>
      <c r="E95" s="1"/>
    </row>
    <row r="96" spans="1:4" ht="15.75">
      <c r="A96" s="44" t="s">
        <v>121</v>
      </c>
      <c r="B96" s="45"/>
      <c r="C96" s="42"/>
      <c r="D96" s="42">
        <f t="shared" si="2"/>
        <v>0</v>
      </c>
    </row>
    <row r="97" spans="1:4" ht="30">
      <c r="A97" s="32" t="s">
        <v>122</v>
      </c>
      <c r="B97" s="45" t="s">
        <v>74</v>
      </c>
      <c r="C97" s="42">
        <v>2.8</v>
      </c>
      <c r="D97" s="42">
        <f t="shared" si="2"/>
        <v>84</v>
      </c>
    </row>
    <row r="98" spans="1:4" ht="15.75">
      <c r="A98" s="46" t="s">
        <v>123</v>
      </c>
      <c r="B98" s="32"/>
      <c r="C98" s="42"/>
      <c r="D98" s="42">
        <f t="shared" si="2"/>
        <v>0</v>
      </c>
    </row>
    <row r="99" spans="1:4" ht="30">
      <c r="A99" s="47" t="s">
        <v>124</v>
      </c>
      <c r="B99" s="45" t="s">
        <v>72</v>
      </c>
      <c r="C99" s="42"/>
      <c r="D99" s="42"/>
    </row>
    <row r="100" spans="1:4" ht="15">
      <c r="A100" s="32" t="s">
        <v>125</v>
      </c>
      <c r="B100" s="45" t="s">
        <v>74</v>
      </c>
      <c r="C100" s="42">
        <v>2.8</v>
      </c>
      <c r="D100" s="42">
        <f t="shared" si="2"/>
        <v>84</v>
      </c>
    </row>
    <row r="101" spans="1:5" s="48" customFormat="1" ht="15">
      <c r="A101" s="32" t="s">
        <v>126</v>
      </c>
      <c r="B101" s="45" t="s">
        <v>74</v>
      </c>
      <c r="C101" s="42">
        <v>2.8</v>
      </c>
      <c r="D101" s="42">
        <f t="shared" si="2"/>
        <v>84</v>
      </c>
      <c r="E101" s="39"/>
    </row>
    <row r="102" spans="1:5" s="48" customFormat="1" ht="15">
      <c r="A102" s="47" t="s">
        <v>127</v>
      </c>
      <c r="B102" s="45" t="s">
        <v>74</v>
      </c>
      <c r="C102" s="42">
        <v>2.8</v>
      </c>
      <c r="D102" s="42">
        <f t="shared" si="2"/>
        <v>84</v>
      </c>
      <c r="E102" s="39"/>
    </row>
    <row r="103" spans="1:5" s="48" customFormat="1" ht="30">
      <c r="A103" s="32" t="s">
        <v>128</v>
      </c>
      <c r="B103" s="45" t="s">
        <v>129</v>
      </c>
      <c r="C103" s="42">
        <v>2.8</v>
      </c>
      <c r="D103" s="42">
        <f>C103*15</f>
        <v>42</v>
      </c>
      <c r="E103" s="39"/>
    </row>
    <row r="104" spans="1:5" s="48" customFormat="1" ht="16.5" customHeight="1">
      <c r="A104" s="32" t="s">
        <v>130</v>
      </c>
      <c r="B104" s="45"/>
      <c r="C104" s="42">
        <v>2.8</v>
      </c>
      <c r="D104" s="42">
        <f t="shared" si="2"/>
        <v>84</v>
      </c>
      <c r="E104" s="39"/>
    </row>
    <row r="105" spans="1:4" ht="15">
      <c r="A105" s="32" t="s">
        <v>131</v>
      </c>
      <c r="B105" s="45" t="s">
        <v>132</v>
      </c>
      <c r="C105" s="42">
        <v>2.8</v>
      </c>
      <c r="D105" s="42">
        <f t="shared" si="2"/>
        <v>84</v>
      </c>
    </row>
    <row r="106" spans="1:4" ht="15">
      <c r="A106" s="32" t="s">
        <v>133</v>
      </c>
      <c r="B106" s="45" t="s">
        <v>129</v>
      </c>
      <c r="C106" s="42">
        <v>2.8</v>
      </c>
      <c r="D106" s="42">
        <f>C106*15</f>
        <v>42</v>
      </c>
    </row>
    <row r="107" spans="1:4" ht="30">
      <c r="A107" s="32" t="s">
        <v>134</v>
      </c>
      <c r="B107" s="45" t="s">
        <v>129</v>
      </c>
      <c r="C107" s="42">
        <v>2.8</v>
      </c>
      <c r="D107" s="42">
        <f>C107*15</f>
        <v>42</v>
      </c>
    </row>
    <row r="108" spans="1:2" ht="15">
      <c r="A108" s="49"/>
      <c r="B108" s="50"/>
    </row>
  </sheetData>
  <sheetProtection/>
  <mergeCells count="19">
    <mergeCell ref="A1:E1"/>
    <mergeCell ref="B4:E4"/>
    <mergeCell ref="B5:E5"/>
    <mergeCell ref="B7:E7"/>
    <mergeCell ref="B8:E8"/>
    <mergeCell ref="B9:E9"/>
    <mergeCell ref="B10:E10"/>
    <mergeCell ref="B13:E13"/>
    <mergeCell ref="B14:E14"/>
    <mergeCell ref="B15:E15"/>
    <mergeCell ref="B17:E17"/>
    <mergeCell ref="B18:E18"/>
    <mergeCell ref="B26:E26"/>
    <mergeCell ref="B19:E19"/>
    <mergeCell ref="B20:E20"/>
    <mergeCell ref="B21:E21"/>
    <mergeCell ref="B22:E22"/>
    <mergeCell ref="B23:E23"/>
    <mergeCell ref="B25:E25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9"/>
  <sheetViews>
    <sheetView zoomScalePageLayoutView="0" workbookViewId="0" topLeftCell="A124">
      <selection activeCell="D107" sqref="D107"/>
    </sheetView>
  </sheetViews>
  <sheetFormatPr defaultColWidth="9.140625" defaultRowHeight="15"/>
  <cols>
    <col min="1" max="1" width="9.140625" style="3" customWidth="1"/>
    <col min="2" max="2" width="56.140625" style="51" customWidth="1"/>
    <col min="3" max="3" width="42.57421875" style="51" customWidth="1"/>
    <col min="4" max="4" width="19.00390625" style="3" customWidth="1"/>
    <col min="5" max="6" width="22.421875" style="3" customWidth="1"/>
    <col min="7" max="16384" width="9.140625" style="1" customWidth="1"/>
  </cols>
  <sheetData>
    <row r="1" spans="1:6" ht="15.75">
      <c r="A1" s="93" t="s">
        <v>0</v>
      </c>
      <c r="B1" s="93"/>
      <c r="C1" s="93"/>
      <c r="D1" s="93"/>
      <c r="E1" s="93"/>
      <c r="F1" s="93"/>
    </row>
    <row r="2" ht="15.75">
      <c r="A2" s="52" t="s">
        <v>135</v>
      </c>
    </row>
    <row r="3" ht="15.75">
      <c r="A3" s="52"/>
    </row>
    <row r="4" spans="1:6" ht="78.75">
      <c r="A4" s="31" t="s">
        <v>136</v>
      </c>
      <c r="B4" s="31" t="s">
        <v>137</v>
      </c>
      <c r="C4" s="31" t="s">
        <v>138</v>
      </c>
      <c r="D4" s="31" t="s">
        <v>36</v>
      </c>
      <c r="E4" s="31" t="s">
        <v>37</v>
      </c>
      <c r="F4" s="31" t="s">
        <v>38</v>
      </c>
    </row>
    <row r="5" spans="1:6" ht="15.75">
      <c r="A5" s="31"/>
      <c r="B5" s="30" t="s">
        <v>4</v>
      </c>
      <c r="C5" s="31" t="s">
        <v>5</v>
      </c>
      <c r="D5" s="31" t="s">
        <v>39</v>
      </c>
      <c r="E5" s="31" t="s">
        <v>40</v>
      </c>
      <c r="F5" s="31" t="s">
        <v>41</v>
      </c>
    </row>
    <row r="6" spans="1:6" ht="31.5">
      <c r="A6" s="7"/>
      <c r="B6" s="53" t="s">
        <v>139</v>
      </c>
      <c r="C6" s="53" t="s">
        <v>72</v>
      </c>
      <c r="D6" s="54"/>
      <c r="E6" s="54"/>
      <c r="F6" s="54"/>
    </row>
    <row r="7" spans="1:6" ht="30">
      <c r="A7" s="7">
        <v>1</v>
      </c>
      <c r="B7" s="43" t="s">
        <v>140</v>
      </c>
      <c r="C7" s="43" t="s">
        <v>141</v>
      </c>
      <c r="D7" s="7">
        <v>2.8</v>
      </c>
      <c r="E7" s="7">
        <f>D7*10</f>
        <v>28</v>
      </c>
      <c r="F7" s="7">
        <f>E7+E7*20%</f>
        <v>33.6</v>
      </c>
    </row>
    <row r="8" spans="1:6" ht="15">
      <c r="A8" s="7">
        <v>2</v>
      </c>
      <c r="B8" s="43" t="s">
        <v>142</v>
      </c>
      <c r="C8" s="43" t="s">
        <v>143</v>
      </c>
      <c r="D8" s="7">
        <v>2.8</v>
      </c>
      <c r="E8" s="7">
        <f aca="true" t="shared" si="0" ref="E8:E26">D8*10</f>
        <v>28</v>
      </c>
      <c r="F8" s="7">
        <f aca="true" t="shared" si="1" ref="F8:F71">E8+E8*20%</f>
        <v>33.6</v>
      </c>
    </row>
    <row r="9" spans="1:6" ht="15">
      <c r="A9" s="7">
        <v>3</v>
      </c>
      <c r="B9" s="43" t="s">
        <v>144</v>
      </c>
      <c r="C9" s="43" t="s">
        <v>143</v>
      </c>
      <c r="D9" s="7">
        <v>2.8</v>
      </c>
      <c r="E9" s="7">
        <f t="shared" si="0"/>
        <v>28</v>
      </c>
      <c r="F9" s="7">
        <f t="shared" si="1"/>
        <v>33.6</v>
      </c>
    </row>
    <row r="10" spans="1:6" ht="15">
      <c r="A10" s="7">
        <v>4</v>
      </c>
      <c r="B10" s="43" t="s">
        <v>145</v>
      </c>
      <c r="C10" s="43" t="s">
        <v>146</v>
      </c>
      <c r="D10" s="7">
        <v>2.8</v>
      </c>
      <c r="E10" s="7">
        <f t="shared" si="0"/>
        <v>28</v>
      </c>
      <c r="F10" s="7">
        <f t="shared" si="1"/>
        <v>33.6</v>
      </c>
    </row>
    <row r="11" spans="1:6" ht="30">
      <c r="A11" s="7">
        <v>5</v>
      </c>
      <c r="B11" s="43" t="s">
        <v>147</v>
      </c>
      <c r="C11" s="32" t="s">
        <v>148</v>
      </c>
      <c r="D11" s="7">
        <v>2.8</v>
      </c>
      <c r="E11" s="7">
        <f t="shared" si="0"/>
        <v>28</v>
      </c>
      <c r="F11" s="7">
        <f t="shared" si="1"/>
        <v>33.6</v>
      </c>
    </row>
    <row r="12" spans="1:6" ht="30">
      <c r="A12" s="7">
        <v>6</v>
      </c>
      <c r="B12" s="43" t="s">
        <v>149</v>
      </c>
      <c r="C12" s="43" t="s">
        <v>150</v>
      </c>
      <c r="D12" s="7">
        <v>2.8</v>
      </c>
      <c r="E12" s="7">
        <f t="shared" si="0"/>
        <v>28</v>
      </c>
      <c r="F12" s="7">
        <f t="shared" si="1"/>
        <v>33.6</v>
      </c>
    </row>
    <row r="13" spans="1:6" ht="45">
      <c r="A13" s="7">
        <v>7</v>
      </c>
      <c r="B13" s="43" t="s">
        <v>151</v>
      </c>
      <c r="C13" s="43" t="s">
        <v>152</v>
      </c>
      <c r="D13" s="7">
        <v>2.8</v>
      </c>
      <c r="E13" s="7">
        <f t="shared" si="0"/>
        <v>28</v>
      </c>
      <c r="F13" s="7">
        <f t="shared" si="1"/>
        <v>33.6</v>
      </c>
    </row>
    <row r="14" spans="1:6" ht="45">
      <c r="A14" s="7">
        <v>8</v>
      </c>
      <c r="B14" s="43" t="s">
        <v>153</v>
      </c>
      <c r="C14" s="43" t="s">
        <v>154</v>
      </c>
      <c r="D14" s="7">
        <v>2.8</v>
      </c>
      <c r="E14" s="7">
        <f t="shared" si="0"/>
        <v>28</v>
      </c>
      <c r="F14" s="7">
        <f t="shared" si="1"/>
        <v>33.6</v>
      </c>
    </row>
    <row r="15" spans="1:6" ht="45">
      <c r="A15" s="7">
        <v>9</v>
      </c>
      <c r="B15" s="43" t="s">
        <v>155</v>
      </c>
      <c r="C15" s="43" t="s">
        <v>156</v>
      </c>
      <c r="D15" s="7">
        <v>2.8</v>
      </c>
      <c r="E15" s="7">
        <f t="shared" si="0"/>
        <v>28</v>
      </c>
      <c r="F15" s="7">
        <f t="shared" si="1"/>
        <v>33.6</v>
      </c>
    </row>
    <row r="16" spans="1:6" ht="30">
      <c r="A16" s="7">
        <v>10</v>
      </c>
      <c r="B16" s="43" t="s">
        <v>157</v>
      </c>
      <c r="C16" s="43" t="s">
        <v>158</v>
      </c>
      <c r="D16" s="7">
        <v>2.8</v>
      </c>
      <c r="E16" s="7">
        <f t="shared" si="0"/>
        <v>28</v>
      </c>
      <c r="F16" s="7">
        <f t="shared" si="1"/>
        <v>33.6</v>
      </c>
    </row>
    <row r="17" spans="1:6" ht="15">
      <c r="A17" s="7">
        <v>11</v>
      </c>
      <c r="B17" s="43" t="s">
        <v>159</v>
      </c>
      <c r="C17" s="43" t="s">
        <v>156</v>
      </c>
      <c r="D17" s="7">
        <v>2.8</v>
      </c>
      <c r="E17" s="7">
        <f t="shared" si="0"/>
        <v>28</v>
      </c>
      <c r="F17" s="7">
        <f t="shared" si="1"/>
        <v>33.6</v>
      </c>
    </row>
    <row r="18" spans="1:6" ht="15">
      <c r="A18" s="7">
        <v>12</v>
      </c>
      <c r="B18" s="43" t="s">
        <v>160</v>
      </c>
      <c r="C18" s="43" t="s">
        <v>156</v>
      </c>
      <c r="D18" s="7">
        <v>2.8</v>
      </c>
      <c r="E18" s="7">
        <f t="shared" si="0"/>
        <v>28</v>
      </c>
      <c r="F18" s="7">
        <f t="shared" si="1"/>
        <v>33.6</v>
      </c>
    </row>
    <row r="19" spans="1:6" ht="45">
      <c r="A19" s="7">
        <v>13</v>
      </c>
      <c r="B19" s="43" t="s">
        <v>161</v>
      </c>
      <c r="C19" s="43" t="s">
        <v>162</v>
      </c>
      <c r="D19" s="7">
        <v>2.8</v>
      </c>
      <c r="E19" s="7">
        <f t="shared" si="0"/>
        <v>28</v>
      </c>
      <c r="F19" s="7">
        <f t="shared" si="1"/>
        <v>33.6</v>
      </c>
    </row>
    <row r="20" spans="1:6" ht="30">
      <c r="A20" s="7">
        <v>14</v>
      </c>
      <c r="B20" s="43" t="s">
        <v>163</v>
      </c>
      <c r="C20" s="43" t="s">
        <v>156</v>
      </c>
      <c r="D20" s="7">
        <v>2.8</v>
      </c>
      <c r="E20" s="7">
        <f t="shared" si="0"/>
        <v>28</v>
      </c>
      <c r="F20" s="7">
        <f t="shared" si="1"/>
        <v>33.6</v>
      </c>
    </row>
    <row r="21" spans="1:6" ht="15">
      <c r="A21" s="7">
        <v>15</v>
      </c>
      <c r="B21" s="43" t="s">
        <v>164</v>
      </c>
      <c r="C21" s="43" t="s">
        <v>165</v>
      </c>
      <c r="D21" s="7">
        <v>2.8</v>
      </c>
      <c r="E21" s="7">
        <f t="shared" si="0"/>
        <v>28</v>
      </c>
      <c r="F21" s="7">
        <f t="shared" si="1"/>
        <v>33.6</v>
      </c>
    </row>
    <row r="22" spans="1:6" ht="60">
      <c r="A22" s="7">
        <v>16</v>
      </c>
      <c r="B22" s="43" t="s">
        <v>166</v>
      </c>
      <c r="C22" s="43" t="s">
        <v>167</v>
      </c>
      <c r="D22" s="7">
        <v>2.8</v>
      </c>
      <c r="E22" s="7">
        <f t="shared" si="0"/>
        <v>28</v>
      </c>
      <c r="F22" s="7">
        <f t="shared" si="1"/>
        <v>33.6</v>
      </c>
    </row>
    <row r="23" spans="1:6" ht="30">
      <c r="A23" s="7">
        <v>17</v>
      </c>
      <c r="B23" s="43" t="s">
        <v>168</v>
      </c>
      <c r="C23" s="43" t="s">
        <v>169</v>
      </c>
      <c r="D23" s="7">
        <v>2.8</v>
      </c>
      <c r="E23" s="7">
        <f t="shared" si="0"/>
        <v>28</v>
      </c>
      <c r="F23" s="7">
        <f t="shared" si="1"/>
        <v>33.6</v>
      </c>
    </row>
    <row r="24" spans="1:6" ht="60">
      <c r="A24" s="7">
        <v>18</v>
      </c>
      <c r="B24" s="43" t="s">
        <v>170</v>
      </c>
      <c r="C24" s="43" t="s">
        <v>171</v>
      </c>
      <c r="D24" s="7">
        <v>2.8</v>
      </c>
      <c r="E24" s="7">
        <f t="shared" si="0"/>
        <v>28</v>
      </c>
      <c r="F24" s="7">
        <f t="shared" si="1"/>
        <v>33.6</v>
      </c>
    </row>
    <row r="25" spans="1:6" ht="30">
      <c r="A25" s="7">
        <v>19</v>
      </c>
      <c r="B25" s="43" t="s">
        <v>172</v>
      </c>
      <c r="C25" s="43" t="s">
        <v>173</v>
      </c>
      <c r="D25" s="7">
        <v>2.8</v>
      </c>
      <c r="E25" s="7">
        <f t="shared" si="0"/>
        <v>28</v>
      </c>
      <c r="F25" s="7">
        <f t="shared" si="1"/>
        <v>33.6</v>
      </c>
    </row>
    <row r="26" spans="1:6" ht="42" customHeight="1">
      <c r="A26" s="7">
        <v>20</v>
      </c>
      <c r="B26" s="43" t="s">
        <v>174</v>
      </c>
      <c r="C26" s="32" t="s">
        <v>175</v>
      </c>
      <c r="D26" s="7">
        <v>2.8</v>
      </c>
      <c r="E26" s="7">
        <f t="shared" si="0"/>
        <v>28</v>
      </c>
      <c r="F26" s="7">
        <f t="shared" si="1"/>
        <v>33.6</v>
      </c>
    </row>
    <row r="27" spans="1:6" s="3" customFormat="1" ht="31.5">
      <c r="A27" s="7"/>
      <c r="B27" s="53" t="s">
        <v>176</v>
      </c>
      <c r="C27" s="53" t="s">
        <v>72</v>
      </c>
      <c r="D27" s="54"/>
      <c r="E27" s="54"/>
      <c r="F27" s="54"/>
    </row>
    <row r="28" spans="1:6" ht="30">
      <c r="A28" s="7">
        <v>1</v>
      </c>
      <c r="B28" s="43" t="s">
        <v>177</v>
      </c>
      <c r="C28" s="43" t="s">
        <v>143</v>
      </c>
      <c r="D28" s="7">
        <v>2.8</v>
      </c>
      <c r="E28" s="7">
        <f>D28*20</f>
        <v>56</v>
      </c>
      <c r="F28" s="7">
        <f t="shared" si="1"/>
        <v>67.2</v>
      </c>
    </row>
    <row r="29" spans="1:6" ht="15">
      <c r="A29" s="7">
        <v>2</v>
      </c>
      <c r="B29" s="43" t="s">
        <v>178</v>
      </c>
      <c r="C29" s="43" t="s">
        <v>143</v>
      </c>
      <c r="D29" s="7">
        <v>2.8</v>
      </c>
      <c r="E29" s="7">
        <f aca="true" t="shared" si="2" ref="E29:E42">D29*20</f>
        <v>56</v>
      </c>
      <c r="F29" s="7">
        <f t="shared" si="1"/>
        <v>67.2</v>
      </c>
    </row>
    <row r="30" spans="1:6" ht="30">
      <c r="A30" s="7">
        <v>3</v>
      </c>
      <c r="B30" s="43" t="s">
        <v>179</v>
      </c>
      <c r="C30" s="43" t="s">
        <v>143</v>
      </c>
      <c r="D30" s="7">
        <v>2.8</v>
      </c>
      <c r="E30" s="7">
        <f t="shared" si="2"/>
        <v>56</v>
      </c>
      <c r="F30" s="7">
        <f t="shared" si="1"/>
        <v>67.2</v>
      </c>
    </row>
    <row r="31" spans="1:6" ht="15">
      <c r="A31" s="7">
        <v>4</v>
      </c>
      <c r="B31" s="43" t="s">
        <v>180</v>
      </c>
      <c r="C31" s="43" t="s">
        <v>181</v>
      </c>
      <c r="D31" s="7">
        <v>2.8</v>
      </c>
      <c r="E31" s="7">
        <f t="shared" si="2"/>
        <v>56</v>
      </c>
      <c r="F31" s="7">
        <f t="shared" si="1"/>
        <v>67.2</v>
      </c>
    </row>
    <row r="32" spans="1:6" ht="30">
      <c r="A32" s="7">
        <v>5</v>
      </c>
      <c r="B32" s="43" t="s">
        <v>182</v>
      </c>
      <c r="C32" s="43" t="s">
        <v>181</v>
      </c>
      <c r="D32" s="7">
        <v>2.8</v>
      </c>
      <c r="E32" s="7">
        <f t="shared" si="2"/>
        <v>56</v>
      </c>
      <c r="F32" s="7">
        <f t="shared" si="1"/>
        <v>67.2</v>
      </c>
    </row>
    <row r="33" spans="1:6" ht="30">
      <c r="A33" s="7">
        <v>6</v>
      </c>
      <c r="B33" s="43" t="s">
        <v>183</v>
      </c>
      <c r="C33" s="43" t="s">
        <v>181</v>
      </c>
      <c r="D33" s="7">
        <v>2.8</v>
      </c>
      <c r="E33" s="7">
        <f t="shared" si="2"/>
        <v>56</v>
      </c>
      <c r="F33" s="7">
        <f t="shared" si="1"/>
        <v>67.2</v>
      </c>
    </row>
    <row r="34" spans="1:6" ht="15">
      <c r="A34" s="7">
        <v>7</v>
      </c>
      <c r="B34" s="43" t="s">
        <v>184</v>
      </c>
      <c r="C34" s="43" t="s">
        <v>165</v>
      </c>
      <c r="D34" s="7">
        <v>2.8</v>
      </c>
      <c r="E34" s="7">
        <f t="shared" si="2"/>
        <v>56</v>
      </c>
      <c r="F34" s="7">
        <f t="shared" si="1"/>
        <v>67.2</v>
      </c>
    </row>
    <row r="35" spans="1:6" ht="15">
      <c r="A35" s="7">
        <v>8</v>
      </c>
      <c r="B35" s="43" t="s">
        <v>185</v>
      </c>
      <c r="C35" s="43" t="s">
        <v>186</v>
      </c>
      <c r="D35" s="7">
        <v>2.8</v>
      </c>
      <c r="E35" s="7">
        <f t="shared" si="2"/>
        <v>56</v>
      </c>
      <c r="F35" s="7">
        <f t="shared" si="1"/>
        <v>67.2</v>
      </c>
    </row>
    <row r="36" spans="1:6" ht="15">
      <c r="A36" s="7">
        <v>9</v>
      </c>
      <c r="B36" s="43" t="s">
        <v>187</v>
      </c>
      <c r="C36" s="43" t="s">
        <v>186</v>
      </c>
      <c r="D36" s="7">
        <v>2.8</v>
      </c>
      <c r="E36" s="7">
        <f t="shared" si="2"/>
        <v>56</v>
      </c>
      <c r="F36" s="7">
        <f t="shared" si="1"/>
        <v>67.2</v>
      </c>
    </row>
    <row r="37" spans="1:6" ht="30">
      <c r="A37" s="7">
        <v>10</v>
      </c>
      <c r="B37" s="43" t="s">
        <v>188</v>
      </c>
      <c r="C37" s="43" t="s">
        <v>189</v>
      </c>
      <c r="D37" s="7">
        <v>2.8</v>
      </c>
      <c r="E37" s="7">
        <f t="shared" si="2"/>
        <v>56</v>
      </c>
      <c r="F37" s="7">
        <f t="shared" si="1"/>
        <v>67.2</v>
      </c>
    </row>
    <row r="38" spans="1:6" ht="15">
      <c r="A38" s="7">
        <v>11</v>
      </c>
      <c r="B38" s="43" t="s">
        <v>190</v>
      </c>
      <c r="C38" s="43" t="s">
        <v>191</v>
      </c>
      <c r="D38" s="7">
        <v>2.8</v>
      </c>
      <c r="E38" s="7">
        <f t="shared" si="2"/>
        <v>56</v>
      </c>
      <c r="F38" s="7">
        <f t="shared" si="1"/>
        <v>67.2</v>
      </c>
    </row>
    <row r="39" spans="1:6" ht="45">
      <c r="A39" s="7">
        <v>12</v>
      </c>
      <c r="B39" s="43" t="s">
        <v>192</v>
      </c>
      <c r="C39" s="43" t="s">
        <v>193</v>
      </c>
      <c r="D39" s="7">
        <v>2.8</v>
      </c>
      <c r="E39" s="7">
        <f t="shared" si="2"/>
        <v>56</v>
      </c>
      <c r="F39" s="7">
        <f t="shared" si="1"/>
        <v>67.2</v>
      </c>
    </row>
    <row r="40" spans="1:6" ht="45">
      <c r="A40" s="7">
        <v>13</v>
      </c>
      <c r="B40" s="43" t="s">
        <v>194</v>
      </c>
      <c r="C40" s="43" t="s">
        <v>195</v>
      </c>
      <c r="D40" s="7">
        <v>2.8</v>
      </c>
      <c r="E40" s="7">
        <f t="shared" si="2"/>
        <v>56</v>
      </c>
      <c r="F40" s="7">
        <f t="shared" si="1"/>
        <v>67.2</v>
      </c>
    </row>
    <row r="41" spans="1:6" ht="30">
      <c r="A41" s="33">
        <v>14</v>
      </c>
      <c r="B41" s="32" t="s">
        <v>196</v>
      </c>
      <c r="C41" s="32" t="s">
        <v>197</v>
      </c>
      <c r="D41" s="7">
        <v>2.8</v>
      </c>
      <c r="E41" s="7">
        <f t="shared" si="2"/>
        <v>56</v>
      </c>
      <c r="F41" s="7">
        <f t="shared" si="1"/>
        <v>67.2</v>
      </c>
    </row>
    <row r="42" spans="1:6" ht="30">
      <c r="A42" s="33">
        <v>15</v>
      </c>
      <c r="B42" s="32" t="s">
        <v>198</v>
      </c>
      <c r="C42" s="32" t="s">
        <v>191</v>
      </c>
      <c r="D42" s="7">
        <v>2.8</v>
      </c>
      <c r="E42" s="7">
        <f t="shared" si="2"/>
        <v>56</v>
      </c>
      <c r="F42" s="7">
        <f t="shared" si="1"/>
        <v>67.2</v>
      </c>
    </row>
    <row r="43" spans="1:6" ht="31.5">
      <c r="A43" s="7"/>
      <c r="B43" s="53" t="s">
        <v>199</v>
      </c>
      <c r="C43" s="42" t="s">
        <v>72</v>
      </c>
      <c r="D43" s="54"/>
      <c r="E43" s="54"/>
      <c r="F43" s="54"/>
    </row>
    <row r="44" spans="1:6" ht="15">
      <c r="A44" s="33">
        <v>1</v>
      </c>
      <c r="B44" s="32" t="s">
        <v>200</v>
      </c>
      <c r="C44" s="32" t="s">
        <v>191</v>
      </c>
      <c r="D44" s="7">
        <v>2.8</v>
      </c>
      <c r="E44" s="7">
        <f>D44*40</f>
        <v>112</v>
      </c>
      <c r="F44" s="7">
        <f t="shared" si="1"/>
        <v>134.4</v>
      </c>
    </row>
    <row r="45" spans="1:6" ht="30">
      <c r="A45" s="33">
        <v>2</v>
      </c>
      <c r="B45" s="32" t="s">
        <v>201</v>
      </c>
      <c r="C45" s="32" t="s">
        <v>202</v>
      </c>
      <c r="D45" s="7">
        <v>2.8</v>
      </c>
      <c r="E45" s="7">
        <f aca="true" t="shared" si="3" ref="E45:E51">D45*40</f>
        <v>112</v>
      </c>
      <c r="F45" s="7">
        <f t="shared" si="1"/>
        <v>134.4</v>
      </c>
    </row>
    <row r="46" spans="1:6" ht="30">
      <c r="A46" s="33">
        <v>3</v>
      </c>
      <c r="B46" s="32" t="s">
        <v>203</v>
      </c>
      <c r="C46" s="32" t="s">
        <v>191</v>
      </c>
      <c r="D46" s="7">
        <v>2.8</v>
      </c>
      <c r="E46" s="7">
        <f t="shared" si="3"/>
        <v>112</v>
      </c>
      <c r="F46" s="7">
        <f t="shared" si="1"/>
        <v>134.4</v>
      </c>
    </row>
    <row r="47" spans="1:6" ht="30">
      <c r="A47" s="33">
        <v>4</v>
      </c>
      <c r="B47" s="32" t="s">
        <v>204</v>
      </c>
      <c r="C47" s="32" t="s">
        <v>191</v>
      </c>
      <c r="D47" s="7">
        <v>2.8</v>
      </c>
      <c r="E47" s="7">
        <f t="shared" si="3"/>
        <v>112</v>
      </c>
      <c r="F47" s="7">
        <f t="shared" si="1"/>
        <v>134.4</v>
      </c>
    </row>
    <row r="48" spans="1:6" ht="60">
      <c r="A48" s="33">
        <v>5</v>
      </c>
      <c r="B48" s="32" t="s">
        <v>205</v>
      </c>
      <c r="C48" s="32" t="s">
        <v>206</v>
      </c>
      <c r="D48" s="7">
        <v>2.8</v>
      </c>
      <c r="E48" s="7">
        <f t="shared" si="3"/>
        <v>112</v>
      </c>
      <c r="F48" s="7">
        <f t="shared" si="1"/>
        <v>134.4</v>
      </c>
    </row>
    <row r="49" spans="1:6" ht="60">
      <c r="A49" s="33">
        <v>6</v>
      </c>
      <c r="B49" s="32" t="s">
        <v>207</v>
      </c>
      <c r="C49" s="32" t="s">
        <v>206</v>
      </c>
      <c r="D49" s="7">
        <v>2.8</v>
      </c>
      <c r="E49" s="7">
        <f t="shared" si="3"/>
        <v>112</v>
      </c>
      <c r="F49" s="7">
        <f t="shared" si="1"/>
        <v>134.4</v>
      </c>
    </row>
    <row r="50" spans="1:6" ht="15">
      <c r="A50" s="33">
        <v>7</v>
      </c>
      <c r="B50" s="32" t="s">
        <v>208</v>
      </c>
      <c r="C50" s="32" t="s">
        <v>146</v>
      </c>
      <c r="D50" s="7">
        <v>2.8</v>
      </c>
      <c r="E50" s="7">
        <f t="shared" si="3"/>
        <v>112</v>
      </c>
      <c r="F50" s="7">
        <f t="shared" si="1"/>
        <v>134.4</v>
      </c>
    </row>
    <row r="51" spans="1:6" ht="30">
      <c r="A51" s="33">
        <v>8</v>
      </c>
      <c r="B51" s="32" t="s">
        <v>209</v>
      </c>
      <c r="C51" s="32" t="s">
        <v>210</v>
      </c>
      <c r="D51" s="7">
        <v>2.8</v>
      </c>
      <c r="E51" s="7">
        <f t="shared" si="3"/>
        <v>112</v>
      </c>
      <c r="F51" s="7">
        <f t="shared" si="1"/>
        <v>134.4</v>
      </c>
    </row>
    <row r="52" spans="1:6" ht="31.5">
      <c r="A52" s="33"/>
      <c r="B52" s="55" t="s">
        <v>211</v>
      </c>
      <c r="C52" s="55" t="s">
        <v>72</v>
      </c>
      <c r="D52" s="54"/>
      <c r="E52" s="54"/>
      <c r="F52" s="54"/>
    </row>
    <row r="53" spans="1:6" ht="30">
      <c r="A53" s="7">
        <v>1</v>
      </c>
      <c r="B53" s="43" t="s">
        <v>212</v>
      </c>
      <c r="C53" s="43" t="s">
        <v>143</v>
      </c>
      <c r="D53" s="7">
        <v>2.8</v>
      </c>
      <c r="E53" s="7">
        <f>D53*15</f>
        <v>42</v>
      </c>
      <c r="F53" s="7">
        <f t="shared" si="1"/>
        <v>50.4</v>
      </c>
    </row>
    <row r="54" spans="1:6" ht="15">
      <c r="A54" s="7">
        <v>2</v>
      </c>
      <c r="B54" s="43" t="s">
        <v>213</v>
      </c>
      <c r="C54" s="43" t="s">
        <v>143</v>
      </c>
      <c r="D54" s="7">
        <v>2.8</v>
      </c>
      <c r="E54" s="7">
        <f aca="true" t="shared" si="4" ref="E54:E86">D54*15</f>
        <v>42</v>
      </c>
      <c r="F54" s="7">
        <f t="shared" si="1"/>
        <v>50.4</v>
      </c>
    </row>
    <row r="55" spans="1:6" ht="15">
      <c r="A55" s="7">
        <v>3</v>
      </c>
      <c r="B55" s="43" t="s">
        <v>214</v>
      </c>
      <c r="C55" s="43" t="s">
        <v>143</v>
      </c>
      <c r="D55" s="7">
        <v>2.8</v>
      </c>
      <c r="E55" s="7">
        <f t="shared" si="4"/>
        <v>42</v>
      </c>
      <c r="F55" s="7">
        <f t="shared" si="1"/>
        <v>50.4</v>
      </c>
    </row>
    <row r="56" spans="1:6" ht="15">
      <c r="A56" s="7">
        <v>4</v>
      </c>
      <c r="B56" s="43" t="s">
        <v>215</v>
      </c>
      <c r="C56" s="43" t="s">
        <v>143</v>
      </c>
      <c r="D56" s="7">
        <v>2.8</v>
      </c>
      <c r="E56" s="7">
        <f t="shared" si="4"/>
        <v>42</v>
      </c>
      <c r="F56" s="7">
        <f t="shared" si="1"/>
        <v>50.4</v>
      </c>
    </row>
    <row r="57" spans="1:6" ht="15">
      <c r="A57" s="7">
        <v>5</v>
      </c>
      <c r="B57" s="43" t="s">
        <v>216</v>
      </c>
      <c r="C57" s="43" t="s">
        <v>143</v>
      </c>
      <c r="D57" s="7">
        <v>2.8</v>
      </c>
      <c r="E57" s="7">
        <f t="shared" si="4"/>
        <v>42</v>
      </c>
      <c r="F57" s="7">
        <f t="shared" si="1"/>
        <v>50.4</v>
      </c>
    </row>
    <row r="58" spans="1:6" ht="30">
      <c r="A58" s="7">
        <v>6</v>
      </c>
      <c r="B58" s="43" t="s">
        <v>217</v>
      </c>
      <c r="C58" s="43" t="s">
        <v>143</v>
      </c>
      <c r="D58" s="7">
        <v>2.8</v>
      </c>
      <c r="E58" s="7">
        <f t="shared" si="4"/>
        <v>42</v>
      </c>
      <c r="F58" s="7">
        <f t="shared" si="1"/>
        <v>50.4</v>
      </c>
    </row>
    <row r="59" spans="1:6" ht="15">
      <c r="A59" s="7">
        <v>7</v>
      </c>
      <c r="B59" s="43" t="s">
        <v>218</v>
      </c>
      <c r="C59" s="43" t="s">
        <v>143</v>
      </c>
      <c r="D59" s="7">
        <v>2.8</v>
      </c>
      <c r="E59" s="7">
        <f t="shared" si="4"/>
        <v>42</v>
      </c>
      <c r="F59" s="7">
        <f t="shared" si="1"/>
        <v>50.4</v>
      </c>
    </row>
    <row r="60" spans="1:6" ht="15">
      <c r="A60" s="7">
        <v>8</v>
      </c>
      <c r="B60" s="43" t="s">
        <v>219</v>
      </c>
      <c r="C60" s="43" t="s">
        <v>143</v>
      </c>
      <c r="D60" s="7">
        <v>2.8</v>
      </c>
      <c r="E60" s="7">
        <f t="shared" si="4"/>
        <v>42</v>
      </c>
      <c r="F60" s="7">
        <f t="shared" si="1"/>
        <v>50.4</v>
      </c>
    </row>
    <row r="61" spans="1:6" ht="15">
      <c r="A61" s="7">
        <v>9</v>
      </c>
      <c r="B61" s="43" t="s">
        <v>220</v>
      </c>
      <c r="C61" s="43" t="s">
        <v>181</v>
      </c>
      <c r="D61" s="7">
        <v>2.8</v>
      </c>
      <c r="E61" s="7">
        <f t="shared" si="4"/>
        <v>42</v>
      </c>
      <c r="F61" s="7">
        <f t="shared" si="1"/>
        <v>50.4</v>
      </c>
    </row>
    <row r="62" spans="1:6" ht="30">
      <c r="A62" s="7">
        <v>10</v>
      </c>
      <c r="B62" s="43" t="s">
        <v>221</v>
      </c>
      <c r="C62" s="43" t="s">
        <v>181</v>
      </c>
      <c r="D62" s="7">
        <v>2.8</v>
      </c>
      <c r="E62" s="7">
        <f t="shared" si="4"/>
        <v>42</v>
      </c>
      <c r="F62" s="7">
        <f t="shared" si="1"/>
        <v>50.4</v>
      </c>
    </row>
    <row r="63" spans="1:6" ht="15">
      <c r="A63" s="7">
        <v>11</v>
      </c>
      <c r="B63" s="43" t="s">
        <v>222</v>
      </c>
      <c r="C63" s="43" t="s">
        <v>181</v>
      </c>
      <c r="D63" s="7">
        <v>2.8</v>
      </c>
      <c r="E63" s="7">
        <f t="shared" si="4"/>
        <v>42</v>
      </c>
      <c r="F63" s="7">
        <f t="shared" si="1"/>
        <v>50.4</v>
      </c>
    </row>
    <row r="64" spans="1:6" ht="15">
      <c r="A64" s="7">
        <v>12</v>
      </c>
      <c r="B64" s="43" t="s">
        <v>223</v>
      </c>
      <c r="C64" s="43" t="s">
        <v>181</v>
      </c>
      <c r="D64" s="7">
        <v>2.8</v>
      </c>
      <c r="E64" s="7">
        <f t="shared" si="4"/>
        <v>42</v>
      </c>
      <c r="F64" s="7">
        <f t="shared" si="1"/>
        <v>50.4</v>
      </c>
    </row>
    <row r="65" spans="1:6" ht="30">
      <c r="A65" s="7">
        <v>13</v>
      </c>
      <c r="B65" s="43" t="s">
        <v>224</v>
      </c>
      <c r="C65" s="43" t="s">
        <v>181</v>
      </c>
      <c r="D65" s="7">
        <v>2.8</v>
      </c>
      <c r="E65" s="7">
        <f t="shared" si="4"/>
        <v>42</v>
      </c>
      <c r="F65" s="7">
        <f t="shared" si="1"/>
        <v>50.4</v>
      </c>
    </row>
    <row r="66" spans="1:6" ht="45">
      <c r="A66" s="7">
        <v>14</v>
      </c>
      <c r="B66" s="43" t="s">
        <v>225</v>
      </c>
      <c r="C66" s="43" t="s">
        <v>226</v>
      </c>
      <c r="D66" s="7">
        <v>2.8</v>
      </c>
      <c r="E66" s="7">
        <f t="shared" si="4"/>
        <v>42</v>
      </c>
      <c r="F66" s="7">
        <f t="shared" si="1"/>
        <v>50.4</v>
      </c>
    </row>
    <row r="67" spans="1:6" ht="15">
      <c r="A67" s="7">
        <v>15</v>
      </c>
      <c r="B67" s="43" t="s">
        <v>227</v>
      </c>
      <c r="C67" s="43" t="s">
        <v>146</v>
      </c>
      <c r="D67" s="7">
        <v>2.8</v>
      </c>
      <c r="E67" s="7">
        <f t="shared" si="4"/>
        <v>42</v>
      </c>
      <c r="F67" s="7">
        <f t="shared" si="1"/>
        <v>50.4</v>
      </c>
    </row>
    <row r="68" spans="1:6" ht="15">
      <c r="A68" s="7">
        <v>16</v>
      </c>
      <c r="B68" s="43" t="s">
        <v>228</v>
      </c>
      <c r="C68" s="43" t="s">
        <v>165</v>
      </c>
      <c r="D68" s="7">
        <v>2.8</v>
      </c>
      <c r="E68" s="7">
        <f t="shared" si="4"/>
        <v>42</v>
      </c>
      <c r="F68" s="7">
        <f t="shared" si="1"/>
        <v>50.4</v>
      </c>
    </row>
    <row r="69" spans="1:6" ht="15">
      <c r="A69" s="7">
        <v>17</v>
      </c>
      <c r="B69" s="43" t="s">
        <v>229</v>
      </c>
      <c r="C69" s="32" t="s">
        <v>165</v>
      </c>
      <c r="D69" s="7">
        <v>2.8</v>
      </c>
      <c r="E69" s="7">
        <f t="shared" si="4"/>
        <v>42</v>
      </c>
      <c r="F69" s="7">
        <f t="shared" si="1"/>
        <v>50.4</v>
      </c>
    </row>
    <row r="70" spans="1:6" ht="75">
      <c r="A70" s="7">
        <v>18</v>
      </c>
      <c r="B70" s="43" t="s">
        <v>230</v>
      </c>
      <c r="C70" s="32" t="s">
        <v>231</v>
      </c>
      <c r="D70" s="7">
        <v>2.8</v>
      </c>
      <c r="E70" s="7">
        <f t="shared" si="4"/>
        <v>42</v>
      </c>
      <c r="F70" s="7">
        <f t="shared" si="1"/>
        <v>50.4</v>
      </c>
    </row>
    <row r="71" spans="1:6" ht="60">
      <c r="A71" s="7">
        <v>19</v>
      </c>
      <c r="B71" s="43" t="s">
        <v>232</v>
      </c>
      <c r="C71" s="32" t="s">
        <v>233</v>
      </c>
      <c r="D71" s="7">
        <v>2.8</v>
      </c>
      <c r="E71" s="7">
        <f t="shared" si="4"/>
        <v>42</v>
      </c>
      <c r="F71" s="7">
        <f t="shared" si="1"/>
        <v>50.4</v>
      </c>
    </row>
    <row r="72" spans="1:6" ht="60">
      <c r="A72" s="7">
        <v>20</v>
      </c>
      <c r="B72" s="43" t="s">
        <v>234</v>
      </c>
      <c r="C72" s="32" t="s">
        <v>233</v>
      </c>
      <c r="D72" s="7">
        <v>2.8</v>
      </c>
      <c r="E72" s="7">
        <f t="shared" si="4"/>
        <v>42</v>
      </c>
      <c r="F72" s="7">
        <f aca="true" t="shared" si="5" ref="F72:F132">E72+E72*20%</f>
        <v>50.4</v>
      </c>
    </row>
    <row r="73" spans="1:6" ht="60">
      <c r="A73" s="7">
        <v>21</v>
      </c>
      <c r="B73" s="43" t="s">
        <v>235</v>
      </c>
      <c r="C73" s="32" t="s">
        <v>233</v>
      </c>
      <c r="D73" s="7">
        <v>2.8</v>
      </c>
      <c r="E73" s="7">
        <f t="shared" si="4"/>
        <v>42</v>
      </c>
      <c r="F73" s="7">
        <f t="shared" si="5"/>
        <v>50.4</v>
      </c>
    </row>
    <row r="74" spans="1:6" ht="60">
      <c r="A74" s="7">
        <v>22</v>
      </c>
      <c r="B74" s="43" t="s">
        <v>236</v>
      </c>
      <c r="C74" s="32" t="s">
        <v>233</v>
      </c>
      <c r="D74" s="7">
        <v>2.8</v>
      </c>
      <c r="E74" s="7">
        <f t="shared" si="4"/>
        <v>42</v>
      </c>
      <c r="F74" s="7">
        <f t="shared" si="5"/>
        <v>50.4</v>
      </c>
    </row>
    <row r="75" spans="1:6" ht="60">
      <c r="A75" s="7">
        <v>23</v>
      </c>
      <c r="B75" s="43" t="s">
        <v>237</v>
      </c>
      <c r="C75" s="32" t="s">
        <v>233</v>
      </c>
      <c r="D75" s="7">
        <v>2.8</v>
      </c>
      <c r="E75" s="7">
        <f t="shared" si="4"/>
        <v>42</v>
      </c>
      <c r="F75" s="7">
        <f t="shared" si="5"/>
        <v>50.4</v>
      </c>
    </row>
    <row r="76" spans="1:6" ht="60">
      <c r="A76" s="7">
        <v>24</v>
      </c>
      <c r="B76" s="43" t="s">
        <v>238</v>
      </c>
      <c r="C76" s="32" t="s">
        <v>233</v>
      </c>
      <c r="D76" s="7">
        <v>2.8</v>
      </c>
      <c r="E76" s="7">
        <f t="shared" si="4"/>
        <v>42</v>
      </c>
      <c r="F76" s="7">
        <f t="shared" si="5"/>
        <v>50.4</v>
      </c>
    </row>
    <row r="77" spans="1:6" ht="45.75" customHeight="1">
      <c r="A77" s="7">
        <v>25</v>
      </c>
      <c r="B77" s="43" t="s">
        <v>239</v>
      </c>
      <c r="C77" s="32" t="s">
        <v>240</v>
      </c>
      <c r="D77" s="7">
        <v>2.8</v>
      </c>
      <c r="E77" s="7">
        <f t="shared" si="4"/>
        <v>42</v>
      </c>
      <c r="F77" s="7">
        <f t="shared" si="5"/>
        <v>50.4</v>
      </c>
    </row>
    <row r="78" spans="1:6" ht="60">
      <c r="A78" s="7">
        <v>26</v>
      </c>
      <c r="B78" s="43" t="s">
        <v>241</v>
      </c>
      <c r="C78" s="32" t="s">
        <v>242</v>
      </c>
      <c r="D78" s="7">
        <v>2.8</v>
      </c>
      <c r="E78" s="7">
        <f t="shared" si="4"/>
        <v>42</v>
      </c>
      <c r="F78" s="7">
        <f t="shared" si="5"/>
        <v>50.4</v>
      </c>
    </row>
    <row r="79" spans="1:6" ht="60">
      <c r="A79" s="7">
        <v>27</v>
      </c>
      <c r="B79" s="43" t="s">
        <v>243</v>
      </c>
      <c r="C79" s="32" t="s">
        <v>244</v>
      </c>
      <c r="D79" s="7">
        <v>2.8</v>
      </c>
      <c r="E79" s="7">
        <f t="shared" si="4"/>
        <v>42</v>
      </c>
      <c r="F79" s="7">
        <f t="shared" si="5"/>
        <v>50.4</v>
      </c>
    </row>
    <row r="80" spans="1:6" ht="60">
      <c r="A80" s="7">
        <v>28</v>
      </c>
      <c r="B80" s="43" t="s">
        <v>245</v>
      </c>
      <c r="C80" s="32" t="s">
        <v>242</v>
      </c>
      <c r="D80" s="7">
        <v>2.8</v>
      </c>
      <c r="E80" s="7">
        <f t="shared" si="4"/>
        <v>42</v>
      </c>
      <c r="F80" s="7">
        <f t="shared" si="5"/>
        <v>50.4</v>
      </c>
    </row>
    <row r="81" spans="1:6" ht="60">
      <c r="A81" s="7">
        <v>29</v>
      </c>
      <c r="B81" s="43" t="s">
        <v>246</v>
      </c>
      <c r="C81" s="32" t="s">
        <v>247</v>
      </c>
      <c r="D81" s="7">
        <v>2.8</v>
      </c>
      <c r="E81" s="7">
        <f t="shared" si="4"/>
        <v>42</v>
      </c>
      <c r="F81" s="7">
        <f t="shared" si="5"/>
        <v>50.4</v>
      </c>
    </row>
    <row r="82" spans="1:6" ht="62.25" customHeight="1">
      <c r="A82" s="7">
        <v>30</v>
      </c>
      <c r="B82" s="43" t="s">
        <v>248</v>
      </c>
      <c r="C82" s="32" t="s">
        <v>244</v>
      </c>
      <c r="D82" s="7">
        <v>2.8</v>
      </c>
      <c r="E82" s="7">
        <f t="shared" si="4"/>
        <v>42</v>
      </c>
      <c r="F82" s="7">
        <f t="shared" si="5"/>
        <v>50.4</v>
      </c>
    </row>
    <row r="83" spans="1:6" ht="129" customHeight="1">
      <c r="A83" s="7">
        <v>31</v>
      </c>
      <c r="B83" s="43" t="s">
        <v>249</v>
      </c>
      <c r="C83" s="32" t="s">
        <v>250</v>
      </c>
      <c r="D83" s="7">
        <v>2.8</v>
      </c>
      <c r="E83" s="7">
        <f t="shared" si="4"/>
        <v>42</v>
      </c>
      <c r="F83" s="7">
        <f t="shared" si="5"/>
        <v>50.4</v>
      </c>
    </row>
    <row r="84" spans="1:6" ht="30">
      <c r="A84" s="7">
        <v>32</v>
      </c>
      <c r="B84" s="43" t="s">
        <v>251</v>
      </c>
      <c r="C84" s="32" t="s">
        <v>252</v>
      </c>
      <c r="D84" s="7">
        <v>2.8</v>
      </c>
      <c r="E84" s="7">
        <f t="shared" si="4"/>
        <v>42</v>
      </c>
      <c r="F84" s="7">
        <f t="shared" si="5"/>
        <v>50.4</v>
      </c>
    </row>
    <row r="85" spans="1:6" ht="30">
      <c r="A85" s="7">
        <v>33</v>
      </c>
      <c r="B85" s="43" t="s">
        <v>253</v>
      </c>
      <c r="C85" s="32" t="s">
        <v>254</v>
      </c>
      <c r="D85" s="7">
        <v>2.8</v>
      </c>
      <c r="E85" s="7">
        <f t="shared" si="4"/>
        <v>42</v>
      </c>
      <c r="F85" s="7">
        <f t="shared" si="5"/>
        <v>50.4</v>
      </c>
    </row>
    <row r="86" spans="1:6" ht="45">
      <c r="A86" s="7">
        <v>34</v>
      </c>
      <c r="B86" s="43" t="s">
        <v>255</v>
      </c>
      <c r="C86" s="32" t="s">
        <v>256</v>
      </c>
      <c r="D86" s="7">
        <v>2.8</v>
      </c>
      <c r="E86" s="7">
        <f t="shared" si="4"/>
        <v>42</v>
      </c>
      <c r="F86" s="7">
        <f t="shared" si="5"/>
        <v>50.4</v>
      </c>
    </row>
    <row r="87" spans="1:6" s="56" customFormat="1" ht="31.5">
      <c r="A87" s="54"/>
      <c r="B87" s="53" t="s">
        <v>257</v>
      </c>
      <c r="C87" s="53" t="s">
        <v>72</v>
      </c>
      <c r="D87" s="54"/>
      <c r="E87" s="54"/>
      <c r="F87" s="54"/>
    </row>
    <row r="88" spans="1:6" ht="60">
      <c r="A88" s="7">
        <v>1</v>
      </c>
      <c r="B88" s="43" t="s">
        <v>258</v>
      </c>
      <c r="C88" s="43" t="s">
        <v>143</v>
      </c>
      <c r="D88" s="7">
        <v>2.8</v>
      </c>
      <c r="E88" s="7">
        <f>D88*25</f>
        <v>70</v>
      </c>
      <c r="F88" s="7">
        <f t="shared" si="5"/>
        <v>84</v>
      </c>
    </row>
    <row r="89" spans="1:6" ht="15">
      <c r="A89" s="7">
        <v>2</v>
      </c>
      <c r="B89" s="43" t="s">
        <v>259</v>
      </c>
      <c r="C89" s="43" t="s">
        <v>143</v>
      </c>
      <c r="D89" s="7">
        <v>2.8</v>
      </c>
      <c r="E89" s="7">
        <f aca="true" t="shared" si="6" ref="E89:E100">D89*25</f>
        <v>70</v>
      </c>
      <c r="F89" s="7">
        <f t="shared" si="5"/>
        <v>84</v>
      </c>
    </row>
    <row r="90" spans="1:6" ht="45">
      <c r="A90" s="7">
        <v>3</v>
      </c>
      <c r="B90" s="43" t="s">
        <v>260</v>
      </c>
      <c r="C90" s="43" t="s">
        <v>181</v>
      </c>
      <c r="D90" s="7">
        <v>2.8</v>
      </c>
      <c r="E90" s="7">
        <f t="shared" si="6"/>
        <v>70</v>
      </c>
      <c r="F90" s="7">
        <f t="shared" si="5"/>
        <v>84</v>
      </c>
    </row>
    <row r="91" spans="1:6" ht="30">
      <c r="A91" s="7">
        <v>4</v>
      </c>
      <c r="B91" s="43" t="s">
        <v>261</v>
      </c>
      <c r="C91" s="43" t="s">
        <v>181</v>
      </c>
      <c r="D91" s="7">
        <v>2.8</v>
      </c>
      <c r="E91" s="7">
        <f t="shared" si="6"/>
        <v>70</v>
      </c>
      <c r="F91" s="7">
        <f t="shared" si="5"/>
        <v>84</v>
      </c>
    </row>
    <row r="92" spans="1:6" ht="45">
      <c r="A92" s="7">
        <v>5</v>
      </c>
      <c r="B92" s="43" t="s">
        <v>262</v>
      </c>
      <c r="C92" s="43" t="s">
        <v>146</v>
      </c>
      <c r="D92" s="7">
        <v>2.8</v>
      </c>
      <c r="E92" s="7">
        <f t="shared" si="6"/>
        <v>70</v>
      </c>
      <c r="F92" s="7">
        <f t="shared" si="5"/>
        <v>84</v>
      </c>
    </row>
    <row r="93" spans="1:6" ht="15">
      <c r="A93" s="7">
        <v>6</v>
      </c>
      <c r="B93" s="43" t="s">
        <v>263</v>
      </c>
      <c r="C93" s="43" t="s">
        <v>146</v>
      </c>
      <c r="D93" s="7">
        <v>2.8</v>
      </c>
      <c r="E93" s="7">
        <f t="shared" si="6"/>
        <v>70</v>
      </c>
      <c r="F93" s="7">
        <f t="shared" si="5"/>
        <v>84</v>
      </c>
    </row>
    <row r="94" spans="1:6" ht="15">
      <c r="A94" s="7">
        <v>7</v>
      </c>
      <c r="B94" s="43" t="s">
        <v>264</v>
      </c>
      <c r="C94" s="43" t="s">
        <v>146</v>
      </c>
      <c r="D94" s="7">
        <v>2.8</v>
      </c>
      <c r="E94" s="7">
        <f t="shared" si="6"/>
        <v>70</v>
      </c>
      <c r="F94" s="7">
        <f t="shared" si="5"/>
        <v>84</v>
      </c>
    </row>
    <row r="95" spans="1:6" ht="45">
      <c r="A95" s="7">
        <v>8</v>
      </c>
      <c r="B95" s="43" t="s">
        <v>265</v>
      </c>
      <c r="C95" s="32" t="s">
        <v>266</v>
      </c>
      <c r="D95" s="7">
        <v>2.8</v>
      </c>
      <c r="E95" s="7">
        <f t="shared" si="6"/>
        <v>70</v>
      </c>
      <c r="F95" s="7">
        <f t="shared" si="5"/>
        <v>84</v>
      </c>
    </row>
    <row r="96" spans="1:6" ht="30">
      <c r="A96" s="7">
        <v>9</v>
      </c>
      <c r="B96" s="43" t="s">
        <v>267</v>
      </c>
      <c r="C96" s="43" t="s">
        <v>268</v>
      </c>
      <c r="D96" s="7">
        <v>2.8</v>
      </c>
      <c r="E96" s="7">
        <f t="shared" si="6"/>
        <v>70</v>
      </c>
      <c r="F96" s="7">
        <f t="shared" si="5"/>
        <v>84</v>
      </c>
    </row>
    <row r="97" spans="1:6" ht="15">
      <c r="A97" s="7">
        <v>10</v>
      </c>
      <c r="B97" s="43" t="s">
        <v>269</v>
      </c>
      <c r="C97" s="43" t="s">
        <v>268</v>
      </c>
      <c r="D97" s="7">
        <v>2.8</v>
      </c>
      <c r="E97" s="7">
        <f t="shared" si="6"/>
        <v>70</v>
      </c>
      <c r="F97" s="7">
        <f t="shared" si="5"/>
        <v>84</v>
      </c>
    </row>
    <row r="98" spans="1:6" ht="15">
      <c r="A98" s="7">
        <v>11</v>
      </c>
      <c r="B98" s="43" t="s">
        <v>270</v>
      </c>
      <c r="C98" s="43" t="s">
        <v>268</v>
      </c>
      <c r="D98" s="7">
        <v>2.8</v>
      </c>
      <c r="E98" s="7">
        <f t="shared" si="6"/>
        <v>70</v>
      </c>
      <c r="F98" s="7">
        <f t="shared" si="5"/>
        <v>84</v>
      </c>
    </row>
    <row r="99" spans="1:6" ht="15">
      <c r="A99" s="7">
        <v>12</v>
      </c>
      <c r="B99" s="43" t="s">
        <v>271</v>
      </c>
      <c r="C99" s="43" t="s">
        <v>272</v>
      </c>
      <c r="D99" s="7">
        <v>2.8</v>
      </c>
      <c r="E99" s="7">
        <f t="shared" si="6"/>
        <v>70</v>
      </c>
      <c r="F99" s="7">
        <f t="shared" si="5"/>
        <v>84</v>
      </c>
    </row>
    <row r="100" spans="1:6" ht="15">
      <c r="A100" s="7">
        <v>13</v>
      </c>
      <c r="B100" s="43" t="s">
        <v>273</v>
      </c>
      <c r="C100" s="43" t="s">
        <v>143</v>
      </c>
      <c r="D100" s="7">
        <v>2.8</v>
      </c>
      <c r="E100" s="7">
        <f t="shared" si="6"/>
        <v>70</v>
      </c>
      <c r="F100" s="7">
        <f t="shared" si="5"/>
        <v>84</v>
      </c>
    </row>
    <row r="101" spans="1:6" ht="31.5">
      <c r="A101" s="7"/>
      <c r="B101" s="53" t="s">
        <v>274</v>
      </c>
      <c r="C101" s="53"/>
      <c r="D101" s="7">
        <v>2.8</v>
      </c>
      <c r="E101" s="7">
        <f>D101*7</f>
        <v>19.599999999999998</v>
      </c>
      <c r="F101" s="7">
        <f t="shared" si="5"/>
        <v>23.519999999999996</v>
      </c>
    </row>
    <row r="102" spans="1:6" ht="30">
      <c r="A102" s="7">
        <v>1</v>
      </c>
      <c r="B102" s="43" t="s">
        <v>275</v>
      </c>
      <c r="C102" s="43" t="s">
        <v>276</v>
      </c>
      <c r="D102" s="7">
        <v>2.8</v>
      </c>
      <c r="E102" s="7">
        <f>D102*7</f>
        <v>19.599999999999998</v>
      </c>
      <c r="F102" s="7">
        <f t="shared" si="5"/>
        <v>23.519999999999996</v>
      </c>
    </row>
    <row r="103" spans="1:6" ht="15">
      <c r="A103" s="7">
        <v>2</v>
      </c>
      <c r="B103" s="43" t="s">
        <v>277</v>
      </c>
      <c r="C103" s="43" t="s">
        <v>181</v>
      </c>
      <c r="D103" s="7">
        <v>2.8</v>
      </c>
      <c r="E103" s="7">
        <f>D103*7</f>
        <v>19.599999999999998</v>
      </c>
      <c r="F103" s="7">
        <f t="shared" si="5"/>
        <v>23.519999999999996</v>
      </c>
    </row>
    <row r="104" spans="1:6" ht="30">
      <c r="A104" s="7">
        <v>3</v>
      </c>
      <c r="B104" s="43" t="s">
        <v>278</v>
      </c>
      <c r="C104" s="43" t="s">
        <v>279</v>
      </c>
      <c r="D104" s="7">
        <v>2.8</v>
      </c>
      <c r="E104" s="7">
        <f>D104*7</f>
        <v>19.599999999999998</v>
      </c>
      <c r="F104" s="7">
        <f t="shared" si="5"/>
        <v>23.519999999999996</v>
      </c>
    </row>
    <row r="105" spans="1:6" ht="31.5">
      <c r="A105" s="7"/>
      <c r="B105" s="53" t="s">
        <v>280</v>
      </c>
      <c r="C105" s="53" t="s">
        <v>72</v>
      </c>
      <c r="D105" s="54"/>
      <c r="E105" s="54"/>
      <c r="F105" s="54"/>
    </row>
    <row r="106" spans="1:6" ht="30">
      <c r="A106" s="7">
        <v>1</v>
      </c>
      <c r="B106" s="43" t="s">
        <v>281</v>
      </c>
      <c r="C106" s="43" t="s">
        <v>165</v>
      </c>
      <c r="D106" s="7">
        <v>2.8</v>
      </c>
      <c r="E106" s="7">
        <f>D106*11</f>
        <v>30.799999999999997</v>
      </c>
      <c r="F106" s="7">
        <f t="shared" si="5"/>
        <v>36.959999999999994</v>
      </c>
    </row>
    <row r="107" spans="1:6" ht="30">
      <c r="A107" s="7">
        <v>2</v>
      </c>
      <c r="B107" s="43" t="s">
        <v>282</v>
      </c>
      <c r="C107" s="43" t="s">
        <v>165</v>
      </c>
      <c r="D107" s="7">
        <v>2.8</v>
      </c>
      <c r="E107" s="7">
        <f aca="true" t="shared" si="7" ref="E107:E113">D107*11</f>
        <v>30.799999999999997</v>
      </c>
      <c r="F107" s="7">
        <f t="shared" si="5"/>
        <v>36.959999999999994</v>
      </c>
    </row>
    <row r="108" spans="1:6" ht="45">
      <c r="A108" s="7">
        <v>3</v>
      </c>
      <c r="B108" s="43" t="s">
        <v>283</v>
      </c>
      <c r="C108" s="43" t="s">
        <v>284</v>
      </c>
      <c r="D108" s="7">
        <v>2.8</v>
      </c>
      <c r="E108" s="7">
        <f t="shared" si="7"/>
        <v>30.799999999999997</v>
      </c>
      <c r="F108" s="7">
        <f t="shared" si="5"/>
        <v>36.959999999999994</v>
      </c>
    </row>
    <row r="109" spans="1:6" ht="15">
      <c r="A109" s="7">
        <v>4</v>
      </c>
      <c r="B109" s="43" t="s">
        <v>285</v>
      </c>
      <c r="C109" s="43" t="s">
        <v>286</v>
      </c>
      <c r="D109" s="7">
        <v>2.8</v>
      </c>
      <c r="E109" s="7">
        <f t="shared" si="7"/>
        <v>30.799999999999997</v>
      </c>
      <c r="F109" s="7">
        <f t="shared" si="5"/>
        <v>36.959999999999994</v>
      </c>
    </row>
    <row r="110" spans="1:6" ht="30">
      <c r="A110" s="7">
        <v>5</v>
      </c>
      <c r="B110" s="43" t="s">
        <v>287</v>
      </c>
      <c r="C110" s="43" t="s">
        <v>156</v>
      </c>
      <c r="D110" s="7">
        <v>2.8</v>
      </c>
      <c r="E110" s="7">
        <f t="shared" si="7"/>
        <v>30.799999999999997</v>
      </c>
      <c r="F110" s="7">
        <f t="shared" si="5"/>
        <v>36.959999999999994</v>
      </c>
    </row>
    <row r="111" spans="1:6" ht="15">
      <c r="A111" s="7">
        <v>6</v>
      </c>
      <c r="B111" s="43" t="s">
        <v>288</v>
      </c>
      <c r="C111" s="43" t="s">
        <v>279</v>
      </c>
      <c r="D111" s="7">
        <v>2.8</v>
      </c>
      <c r="E111" s="7">
        <f t="shared" si="7"/>
        <v>30.799999999999997</v>
      </c>
      <c r="F111" s="7">
        <f t="shared" si="5"/>
        <v>36.959999999999994</v>
      </c>
    </row>
    <row r="112" spans="1:6" ht="105">
      <c r="A112" s="7">
        <v>7</v>
      </c>
      <c r="B112" s="43" t="s">
        <v>289</v>
      </c>
      <c r="C112" s="43" t="s">
        <v>290</v>
      </c>
      <c r="D112" s="7">
        <v>2.8</v>
      </c>
      <c r="E112" s="7">
        <f t="shared" si="7"/>
        <v>30.799999999999997</v>
      </c>
      <c r="F112" s="7">
        <f t="shared" si="5"/>
        <v>36.959999999999994</v>
      </c>
    </row>
    <row r="113" spans="1:6" ht="30">
      <c r="A113" s="7">
        <v>8</v>
      </c>
      <c r="B113" s="43" t="s">
        <v>291</v>
      </c>
      <c r="C113" s="43" t="s">
        <v>292</v>
      </c>
      <c r="D113" s="7">
        <v>2.8</v>
      </c>
      <c r="E113" s="7">
        <f t="shared" si="7"/>
        <v>30.799999999999997</v>
      </c>
      <c r="F113" s="7">
        <f t="shared" si="5"/>
        <v>36.959999999999994</v>
      </c>
    </row>
    <row r="114" spans="1:6" ht="31.5">
      <c r="A114" s="7"/>
      <c r="B114" s="53" t="s">
        <v>293</v>
      </c>
      <c r="C114" s="53" t="s">
        <v>72</v>
      </c>
      <c r="D114" s="54"/>
      <c r="E114" s="54"/>
      <c r="F114" s="54"/>
    </row>
    <row r="115" spans="1:6" ht="45">
      <c r="A115" s="7">
        <v>1</v>
      </c>
      <c r="B115" s="43" t="s">
        <v>294</v>
      </c>
      <c r="C115" s="43" t="s">
        <v>295</v>
      </c>
      <c r="D115" s="7">
        <v>2.8</v>
      </c>
      <c r="E115" s="7">
        <f>D115*14</f>
        <v>39.199999999999996</v>
      </c>
      <c r="F115" s="7">
        <f t="shared" si="5"/>
        <v>47.03999999999999</v>
      </c>
    </row>
    <row r="116" spans="1:6" ht="15">
      <c r="A116" s="7">
        <v>2</v>
      </c>
      <c r="B116" s="43" t="s">
        <v>296</v>
      </c>
      <c r="C116" s="43" t="s">
        <v>146</v>
      </c>
      <c r="D116" s="7">
        <v>2.8</v>
      </c>
      <c r="E116" s="7">
        <f>D116*14</f>
        <v>39.199999999999996</v>
      </c>
      <c r="F116" s="7">
        <f t="shared" si="5"/>
        <v>47.03999999999999</v>
      </c>
    </row>
    <row r="117" spans="1:6" ht="45">
      <c r="A117" s="7">
        <v>3</v>
      </c>
      <c r="B117" s="43" t="s">
        <v>297</v>
      </c>
      <c r="C117" s="43" t="s">
        <v>298</v>
      </c>
      <c r="D117" s="7">
        <v>2.8</v>
      </c>
      <c r="E117" s="7">
        <f>D117*14</f>
        <v>39.199999999999996</v>
      </c>
      <c r="F117" s="7">
        <f t="shared" si="5"/>
        <v>47.03999999999999</v>
      </c>
    </row>
    <row r="118" spans="1:6" ht="31.5">
      <c r="A118" s="7"/>
      <c r="B118" s="53" t="s">
        <v>299</v>
      </c>
      <c r="C118" s="53" t="s">
        <v>72</v>
      </c>
      <c r="D118" s="54"/>
      <c r="E118" s="54"/>
      <c r="F118" s="54"/>
    </row>
    <row r="119" spans="1:6" ht="45">
      <c r="A119" s="7">
        <v>1</v>
      </c>
      <c r="B119" s="43" t="s">
        <v>300</v>
      </c>
      <c r="C119" s="43" t="s">
        <v>301</v>
      </c>
      <c r="D119" s="7">
        <v>2.8</v>
      </c>
      <c r="E119" s="7">
        <f>D119*20</f>
        <v>56</v>
      </c>
      <c r="F119" s="7">
        <f t="shared" si="5"/>
        <v>67.2</v>
      </c>
    </row>
    <row r="120" spans="1:6" ht="90">
      <c r="A120" s="7">
        <v>2</v>
      </c>
      <c r="B120" s="43" t="s">
        <v>302</v>
      </c>
      <c r="C120" s="43" t="s">
        <v>301</v>
      </c>
      <c r="D120" s="7">
        <v>2.8</v>
      </c>
      <c r="E120" s="7">
        <f aca="true" t="shared" si="8" ref="E120:E125">D120*20</f>
        <v>56</v>
      </c>
      <c r="F120" s="7">
        <f t="shared" si="5"/>
        <v>67.2</v>
      </c>
    </row>
    <row r="121" spans="1:6" ht="60">
      <c r="A121" s="7">
        <v>3</v>
      </c>
      <c r="B121" s="43" t="s">
        <v>303</v>
      </c>
      <c r="C121" s="43" t="s">
        <v>301</v>
      </c>
      <c r="D121" s="7">
        <v>2.8</v>
      </c>
      <c r="E121" s="7">
        <f t="shared" si="8"/>
        <v>56</v>
      </c>
      <c r="F121" s="7">
        <f t="shared" si="5"/>
        <v>67.2</v>
      </c>
    </row>
    <row r="122" spans="1:6" ht="30">
      <c r="A122" s="7">
        <v>4</v>
      </c>
      <c r="B122" s="43" t="s">
        <v>304</v>
      </c>
      <c r="C122" s="43" t="s">
        <v>305</v>
      </c>
      <c r="D122" s="7">
        <v>2.8</v>
      </c>
      <c r="E122" s="7">
        <f t="shared" si="8"/>
        <v>56</v>
      </c>
      <c r="F122" s="7">
        <f t="shared" si="5"/>
        <v>67.2</v>
      </c>
    </row>
    <row r="123" spans="1:6" ht="30">
      <c r="A123" s="7">
        <v>5</v>
      </c>
      <c r="B123" s="43" t="s">
        <v>306</v>
      </c>
      <c r="C123" s="43" t="s">
        <v>305</v>
      </c>
      <c r="D123" s="7">
        <v>2.8</v>
      </c>
      <c r="E123" s="7">
        <f t="shared" si="8"/>
        <v>56</v>
      </c>
      <c r="F123" s="7">
        <f t="shared" si="5"/>
        <v>67.2</v>
      </c>
    </row>
    <row r="124" spans="1:6" ht="30">
      <c r="A124" s="7">
        <v>6</v>
      </c>
      <c r="B124" s="43" t="s">
        <v>307</v>
      </c>
      <c r="C124" s="43" t="s">
        <v>305</v>
      </c>
      <c r="D124" s="7">
        <v>2.8</v>
      </c>
      <c r="E124" s="7">
        <f t="shared" si="8"/>
        <v>56</v>
      </c>
      <c r="F124" s="7">
        <f t="shared" si="5"/>
        <v>67.2</v>
      </c>
    </row>
    <row r="125" spans="1:6" ht="30">
      <c r="A125" s="7">
        <v>7</v>
      </c>
      <c r="B125" s="43" t="s">
        <v>308</v>
      </c>
      <c r="C125" s="43" t="s">
        <v>301</v>
      </c>
      <c r="D125" s="7">
        <v>2.8</v>
      </c>
      <c r="E125" s="7">
        <f t="shared" si="8"/>
        <v>56</v>
      </c>
      <c r="F125" s="7">
        <f t="shared" si="5"/>
        <v>67.2</v>
      </c>
    </row>
    <row r="126" spans="1:6" ht="15.75">
      <c r="A126" s="7"/>
      <c r="B126" s="53" t="s">
        <v>309</v>
      </c>
      <c r="C126" s="53" t="s">
        <v>72</v>
      </c>
      <c r="D126" s="54"/>
      <c r="E126" s="54"/>
      <c r="F126" s="54"/>
    </row>
    <row r="127" spans="1:6" ht="30">
      <c r="A127" s="7">
        <v>1</v>
      </c>
      <c r="B127" s="43" t="s">
        <v>310</v>
      </c>
      <c r="C127" s="43"/>
      <c r="D127" s="7">
        <v>2.8</v>
      </c>
      <c r="E127" s="7">
        <f>D127*30</f>
        <v>84</v>
      </c>
      <c r="F127" s="7">
        <f t="shared" si="5"/>
        <v>100.8</v>
      </c>
    </row>
    <row r="128" spans="1:6" ht="45">
      <c r="A128" s="7">
        <v>2</v>
      </c>
      <c r="B128" s="43" t="s">
        <v>311</v>
      </c>
      <c r="C128" s="43"/>
      <c r="D128" s="7">
        <v>2.8</v>
      </c>
      <c r="E128" s="7">
        <f>D128*30</f>
        <v>84</v>
      </c>
      <c r="F128" s="7">
        <f t="shared" si="5"/>
        <v>100.8</v>
      </c>
    </row>
    <row r="129" spans="1:6" ht="45">
      <c r="A129" s="7">
        <v>3</v>
      </c>
      <c r="B129" s="43" t="s">
        <v>312</v>
      </c>
      <c r="C129" s="43"/>
      <c r="D129" s="7">
        <v>2.8</v>
      </c>
      <c r="E129" s="7">
        <f>D129*30</f>
        <v>84</v>
      </c>
      <c r="F129" s="7">
        <f t="shared" si="5"/>
        <v>100.8</v>
      </c>
    </row>
    <row r="130" spans="1:6" ht="15">
      <c r="A130" s="7">
        <v>4</v>
      </c>
      <c r="B130" s="43" t="s">
        <v>313</v>
      </c>
      <c r="C130" s="43"/>
      <c r="D130" s="7">
        <v>2.8</v>
      </c>
      <c r="E130" s="7">
        <f>D130*30</f>
        <v>84</v>
      </c>
      <c r="F130" s="7">
        <f t="shared" si="5"/>
        <v>100.8</v>
      </c>
    </row>
    <row r="131" spans="1:6" s="57" customFormat="1" ht="31.5">
      <c r="A131" s="54"/>
      <c r="B131" s="53" t="s">
        <v>314</v>
      </c>
      <c r="C131" s="53" t="s">
        <v>72</v>
      </c>
      <c r="D131" s="54"/>
      <c r="E131" s="54"/>
      <c r="F131" s="54"/>
    </row>
    <row r="132" spans="1:6" ht="15">
      <c r="A132" s="7">
        <v>1</v>
      </c>
      <c r="B132" s="43" t="s">
        <v>315</v>
      </c>
      <c r="C132" s="43"/>
      <c r="D132" s="7">
        <v>2.8</v>
      </c>
      <c r="E132" s="7">
        <f>D132*30</f>
        <v>84</v>
      </c>
      <c r="F132" s="7">
        <f t="shared" si="5"/>
        <v>100.8</v>
      </c>
    </row>
    <row r="134" spans="1:6" ht="32.25" customHeight="1">
      <c r="A134" s="94"/>
      <c r="B134" s="94"/>
      <c r="C134" s="94"/>
      <c r="D134" s="94"/>
      <c r="E134" s="94"/>
      <c r="F134" s="94"/>
    </row>
    <row r="136" ht="15.75">
      <c r="A136" s="52"/>
    </row>
    <row r="137" spans="1:6" ht="32.25" customHeight="1">
      <c r="A137" s="95"/>
      <c r="B137" s="95"/>
      <c r="C137" s="95"/>
      <c r="D137" s="95"/>
      <c r="E137" s="95"/>
      <c r="F137" s="95"/>
    </row>
    <row r="138" ht="15.75">
      <c r="A138" s="52"/>
    </row>
    <row r="139" spans="1:6" ht="45.75" customHeight="1">
      <c r="A139" s="95"/>
      <c r="B139" s="95"/>
      <c r="C139" s="95"/>
      <c r="D139" s="95"/>
      <c r="E139" s="95"/>
      <c r="F139" s="95"/>
    </row>
  </sheetData>
  <sheetProtection/>
  <mergeCells count="4">
    <mergeCell ref="A1:F1"/>
    <mergeCell ref="A134:F134"/>
    <mergeCell ref="A137:F137"/>
    <mergeCell ref="A139:F139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84"/>
  <sheetViews>
    <sheetView zoomScale="87" zoomScaleNormal="87" zoomScalePageLayoutView="0" workbookViewId="0" topLeftCell="A1">
      <selection activeCell="D107" sqref="D107"/>
    </sheetView>
  </sheetViews>
  <sheetFormatPr defaultColWidth="9.140625" defaultRowHeight="15"/>
  <cols>
    <col min="1" max="1" width="9.140625" style="1" customWidth="1"/>
    <col min="2" max="2" width="37.421875" style="1" customWidth="1"/>
    <col min="3" max="3" width="58.57421875" style="1" customWidth="1"/>
    <col min="4" max="4" width="35.421875" style="1" customWidth="1"/>
    <col min="5" max="16384" width="9.140625" style="1" customWidth="1"/>
  </cols>
  <sheetData>
    <row r="1" spans="1:4" ht="15.75">
      <c r="A1" s="93" t="s">
        <v>0</v>
      </c>
      <c r="B1" s="93"/>
      <c r="C1" s="93"/>
      <c r="D1" s="93"/>
    </row>
    <row r="2" spans="1:4" ht="38.25" customHeight="1">
      <c r="A2" s="95" t="s">
        <v>316</v>
      </c>
      <c r="B2" s="95"/>
      <c r="C2" s="95"/>
      <c r="D2" s="95"/>
    </row>
    <row r="4" spans="1:4" s="51" customFormat="1" ht="47.25">
      <c r="A4" s="31" t="s">
        <v>136</v>
      </c>
      <c r="B4" s="31" t="s">
        <v>34</v>
      </c>
      <c r="C4" s="31" t="s">
        <v>317</v>
      </c>
      <c r="D4" s="31" t="s">
        <v>318</v>
      </c>
    </row>
    <row r="5" spans="1:4" s="51" customFormat="1" ht="15">
      <c r="A5" s="96" t="s">
        <v>319</v>
      </c>
      <c r="B5" s="89" t="s">
        <v>320</v>
      </c>
      <c r="C5" s="58" t="s">
        <v>321</v>
      </c>
      <c r="D5" s="97">
        <v>632.41</v>
      </c>
    </row>
    <row r="6" spans="1:4" s="51" customFormat="1" ht="15">
      <c r="A6" s="96"/>
      <c r="B6" s="89"/>
      <c r="C6" s="59" t="s">
        <v>322</v>
      </c>
      <c r="D6" s="97"/>
    </row>
    <row r="7" spans="1:4" s="51" customFormat="1" ht="15">
      <c r="A7" s="96"/>
      <c r="B7" s="89"/>
      <c r="C7" s="59" t="s">
        <v>323</v>
      </c>
      <c r="D7" s="97"/>
    </row>
    <row r="8" spans="1:4" s="51" customFormat="1" ht="15">
      <c r="A8" s="96"/>
      <c r="B8" s="89"/>
      <c r="C8" s="59" t="s">
        <v>324</v>
      </c>
      <c r="D8" s="97"/>
    </row>
    <row r="9" spans="1:4" s="51" customFormat="1" ht="15">
      <c r="A9" s="96"/>
      <c r="B9" s="89"/>
      <c r="C9" s="59" t="s">
        <v>325</v>
      </c>
      <c r="D9" s="97"/>
    </row>
    <row r="10" spans="1:4" s="51" customFormat="1" ht="15">
      <c r="A10" s="96"/>
      <c r="B10" s="89"/>
      <c r="C10" s="59" t="s">
        <v>326</v>
      </c>
      <c r="D10" s="97"/>
    </row>
    <row r="11" spans="1:4" s="51" customFormat="1" ht="15">
      <c r="A11" s="96"/>
      <c r="B11" s="89"/>
      <c r="C11" s="59" t="s">
        <v>327</v>
      </c>
      <c r="D11" s="97"/>
    </row>
    <row r="12" spans="1:4" s="51" customFormat="1" ht="15">
      <c r="A12" s="96"/>
      <c r="B12" s="89"/>
      <c r="C12" s="59" t="s">
        <v>328</v>
      </c>
      <c r="D12" s="97"/>
    </row>
    <row r="13" spans="1:4" s="51" customFormat="1" ht="15">
      <c r="A13" s="96"/>
      <c r="B13" s="89"/>
      <c r="C13" s="59" t="s">
        <v>329</v>
      </c>
      <c r="D13" s="97"/>
    </row>
    <row r="14" spans="1:4" s="51" customFormat="1" ht="15">
      <c r="A14" s="96"/>
      <c r="B14" s="89"/>
      <c r="C14" s="59" t="s">
        <v>330</v>
      </c>
      <c r="D14" s="97"/>
    </row>
    <row r="15" spans="1:4" s="51" customFormat="1" ht="15">
      <c r="A15" s="96"/>
      <c r="B15" s="89"/>
      <c r="C15" s="59" t="s">
        <v>331</v>
      </c>
      <c r="D15" s="97"/>
    </row>
    <row r="16" spans="1:4" s="51" customFormat="1" ht="15">
      <c r="A16" s="96"/>
      <c r="B16" s="89"/>
      <c r="C16" s="59" t="s">
        <v>332</v>
      </c>
      <c r="D16" s="97"/>
    </row>
    <row r="17" spans="1:4" s="51" customFormat="1" ht="15">
      <c r="A17" s="96"/>
      <c r="B17" s="89"/>
      <c r="C17" s="59" t="s">
        <v>333</v>
      </c>
      <c r="D17" s="97"/>
    </row>
    <row r="18" spans="1:4" s="51" customFormat="1" ht="15">
      <c r="A18" s="96"/>
      <c r="B18" s="89"/>
      <c r="C18" s="59" t="s">
        <v>334</v>
      </c>
      <c r="D18" s="97"/>
    </row>
    <row r="19" spans="1:4" s="51" customFormat="1" ht="45">
      <c r="A19" s="96"/>
      <c r="B19" s="89"/>
      <c r="C19" s="59" t="s">
        <v>335</v>
      </c>
      <c r="D19" s="97"/>
    </row>
    <row r="20" spans="1:4" s="51" customFormat="1" ht="15">
      <c r="A20" s="96"/>
      <c r="B20" s="89"/>
      <c r="C20" s="59" t="s">
        <v>336</v>
      </c>
      <c r="D20" s="97"/>
    </row>
    <row r="21" spans="1:4" s="51" customFormat="1" ht="75">
      <c r="A21" s="96"/>
      <c r="B21" s="89"/>
      <c r="C21" s="59" t="s">
        <v>337</v>
      </c>
      <c r="D21" s="97"/>
    </row>
    <row r="22" spans="1:4" s="51" customFormat="1" ht="15">
      <c r="A22" s="96"/>
      <c r="B22" s="89"/>
      <c r="C22" s="60" t="s">
        <v>338</v>
      </c>
      <c r="D22" s="97"/>
    </row>
    <row r="23" spans="1:4" s="51" customFormat="1" ht="15">
      <c r="A23" s="96" t="s">
        <v>339</v>
      </c>
      <c r="B23" s="89" t="s">
        <v>340</v>
      </c>
      <c r="C23" s="58" t="s">
        <v>341</v>
      </c>
      <c r="D23" s="97">
        <v>388.46</v>
      </c>
    </row>
    <row r="24" spans="1:4" s="51" customFormat="1" ht="15">
      <c r="A24" s="96"/>
      <c r="B24" s="89"/>
      <c r="C24" s="59" t="s">
        <v>322</v>
      </c>
      <c r="D24" s="97"/>
    </row>
    <row r="25" spans="1:4" s="51" customFormat="1" ht="15">
      <c r="A25" s="96"/>
      <c r="B25" s="89"/>
      <c r="C25" s="59" t="s">
        <v>323</v>
      </c>
      <c r="D25" s="97"/>
    </row>
    <row r="26" spans="1:4" s="51" customFormat="1" ht="15">
      <c r="A26" s="96"/>
      <c r="B26" s="89"/>
      <c r="C26" s="59" t="s">
        <v>324</v>
      </c>
      <c r="D26" s="97"/>
    </row>
    <row r="27" spans="1:4" s="51" customFormat="1" ht="15">
      <c r="A27" s="96"/>
      <c r="B27" s="89"/>
      <c r="C27" s="59" t="s">
        <v>325</v>
      </c>
      <c r="D27" s="97"/>
    </row>
    <row r="28" spans="1:4" s="51" customFormat="1" ht="15">
      <c r="A28" s="96"/>
      <c r="B28" s="89"/>
      <c r="C28" s="59" t="s">
        <v>326</v>
      </c>
      <c r="D28" s="97"/>
    </row>
    <row r="29" spans="1:4" s="51" customFormat="1" ht="15">
      <c r="A29" s="96"/>
      <c r="B29" s="89"/>
      <c r="C29" s="59" t="s">
        <v>327</v>
      </c>
      <c r="D29" s="97"/>
    </row>
    <row r="30" spans="1:4" s="51" customFormat="1" ht="15">
      <c r="A30" s="96"/>
      <c r="B30" s="89"/>
      <c r="C30" s="59" t="s">
        <v>328</v>
      </c>
      <c r="D30" s="97"/>
    </row>
    <row r="31" spans="1:4" s="51" customFormat="1" ht="15">
      <c r="A31" s="96"/>
      <c r="B31" s="89"/>
      <c r="C31" s="59" t="s">
        <v>329</v>
      </c>
      <c r="D31" s="97"/>
    </row>
    <row r="32" spans="1:4" s="51" customFormat="1" ht="15">
      <c r="A32" s="96"/>
      <c r="B32" s="89"/>
      <c r="C32" s="59" t="s">
        <v>330</v>
      </c>
      <c r="D32" s="97"/>
    </row>
    <row r="33" spans="1:4" s="51" customFormat="1" ht="15">
      <c r="A33" s="96"/>
      <c r="B33" s="89"/>
      <c r="C33" s="59" t="s">
        <v>331</v>
      </c>
      <c r="D33" s="97"/>
    </row>
    <row r="34" spans="1:4" s="51" customFormat="1" ht="15">
      <c r="A34" s="96"/>
      <c r="B34" s="89"/>
      <c r="C34" s="59" t="s">
        <v>332</v>
      </c>
      <c r="D34" s="97"/>
    </row>
    <row r="35" spans="1:4" s="51" customFormat="1" ht="15">
      <c r="A35" s="96"/>
      <c r="B35" s="89"/>
      <c r="C35" s="59" t="s">
        <v>333</v>
      </c>
      <c r="D35" s="97"/>
    </row>
    <row r="36" spans="1:4" s="51" customFormat="1" ht="15">
      <c r="A36" s="96"/>
      <c r="B36" s="89"/>
      <c r="C36" s="59" t="s">
        <v>334</v>
      </c>
      <c r="D36" s="97"/>
    </row>
    <row r="37" spans="1:4" s="51" customFormat="1" ht="30">
      <c r="A37" s="96"/>
      <c r="B37" s="89"/>
      <c r="C37" s="59" t="s">
        <v>342</v>
      </c>
      <c r="D37" s="97"/>
    </row>
    <row r="38" spans="1:4" s="51" customFormat="1" ht="15">
      <c r="A38" s="96"/>
      <c r="B38" s="89"/>
      <c r="C38" s="59" t="s">
        <v>336</v>
      </c>
      <c r="D38" s="97"/>
    </row>
    <row r="39" spans="1:4" s="51" customFormat="1" ht="75">
      <c r="A39" s="96"/>
      <c r="B39" s="89"/>
      <c r="C39" s="59" t="s">
        <v>337</v>
      </c>
      <c r="D39" s="97"/>
    </row>
    <row r="40" spans="1:4" s="51" customFormat="1" ht="15">
      <c r="A40" s="96"/>
      <c r="B40" s="89"/>
      <c r="C40" s="60" t="s">
        <v>338</v>
      </c>
      <c r="D40" s="97"/>
    </row>
    <row r="41" spans="1:4" s="51" customFormat="1" ht="30">
      <c r="A41" s="96" t="s">
        <v>343</v>
      </c>
      <c r="B41" s="89" t="s">
        <v>344</v>
      </c>
      <c r="C41" s="58" t="s">
        <v>345</v>
      </c>
      <c r="D41" s="97">
        <v>552</v>
      </c>
    </row>
    <row r="42" spans="1:4" s="51" customFormat="1" ht="15">
      <c r="A42" s="96"/>
      <c r="B42" s="89"/>
      <c r="C42" s="59" t="s">
        <v>346</v>
      </c>
      <c r="D42" s="97"/>
    </row>
    <row r="43" spans="1:4" s="51" customFormat="1" ht="30">
      <c r="A43" s="96"/>
      <c r="B43" s="89"/>
      <c r="C43" s="60" t="s">
        <v>347</v>
      </c>
      <c r="D43" s="97"/>
    </row>
    <row r="44" spans="1:4" s="51" customFormat="1" ht="15">
      <c r="A44" s="96" t="s">
        <v>348</v>
      </c>
      <c r="B44" s="89" t="s">
        <v>349</v>
      </c>
      <c r="C44" s="58" t="s">
        <v>341</v>
      </c>
      <c r="D44" s="97">
        <v>141.23</v>
      </c>
    </row>
    <row r="45" spans="1:4" s="51" customFormat="1" ht="15">
      <c r="A45" s="96"/>
      <c r="B45" s="89"/>
      <c r="C45" s="59" t="s">
        <v>322</v>
      </c>
      <c r="D45" s="97"/>
    </row>
    <row r="46" spans="1:4" s="51" customFormat="1" ht="15">
      <c r="A46" s="96"/>
      <c r="B46" s="89"/>
      <c r="C46" s="59" t="s">
        <v>350</v>
      </c>
      <c r="D46" s="97"/>
    </row>
    <row r="47" spans="1:4" s="51" customFormat="1" ht="15">
      <c r="A47" s="96"/>
      <c r="B47" s="89"/>
      <c r="C47" s="59" t="s">
        <v>326</v>
      </c>
      <c r="D47" s="97"/>
    </row>
    <row r="48" spans="1:4" s="51" customFormat="1" ht="15">
      <c r="A48" s="96"/>
      <c r="B48" s="89"/>
      <c r="C48" s="59" t="s">
        <v>329</v>
      </c>
      <c r="D48" s="97"/>
    </row>
    <row r="49" spans="1:4" s="51" customFormat="1" ht="15">
      <c r="A49" s="96"/>
      <c r="B49" s="89"/>
      <c r="C49" s="59" t="s">
        <v>330</v>
      </c>
      <c r="D49" s="97"/>
    </row>
    <row r="50" spans="1:4" s="51" customFormat="1" ht="15">
      <c r="A50" s="96"/>
      <c r="B50" s="89"/>
      <c r="C50" s="59" t="s">
        <v>332</v>
      </c>
      <c r="D50" s="97"/>
    </row>
    <row r="51" spans="1:4" s="51" customFormat="1" ht="15">
      <c r="A51" s="96"/>
      <c r="B51" s="89"/>
      <c r="C51" s="59" t="s">
        <v>351</v>
      </c>
      <c r="D51" s="97"/>
    </row>
    <row r="52" spans="1:4" s="51" customFormat="1" ht="15">
      <c r="A52" s="96"/>
      <c r="B52" s="89"/>
      <c r="C52" s="59" t="s">
        <v>352</v>
      </c>
      <c r="D52" s="97"/>
    </row>
    <row r="53" spans="1:4" s="51" customFormat="1" ht="15">
      <c r="A53" s="96"/>
      <c r="B53" s="89"/>
      <c r="C53" s="60" t="s">
        <v>353</v>
      </c>
      <c r="D53" s="97"/>
    </row>
    <row r="54" spans="1:4" s="51" customFormat="1" ht="15">
      <c r="A54" s="96" t="s">
        <v>354</v>
      </c>
      <c r="B54" s="89" t="s">
        <v>355</v>
      </c>
      <c r="C54" s="58" t="s">
        <v>341</v>
      </c>
      <c r="D54" s="97">
        <v>142.99</v>
      </c>
    </row>
    <row r="55" spans="1:4" s="51" customFormat="1" ht="15">
      <c r="A55" s="96"/>
      <c r="B55" s="89"/>
      <c r="C55" s="59" t="s">
        <v>322</v>
      </c>
      <c r="D55" s="97"/>
    </row>
    <row r="56" spans="1:4" s="51" customFormat="1" ht="15">
      <c r="A56" s="96"/>
      <c r="B56" s="89"/>
      <c r="C56" s="59" t="s">
        <v>356</v>
      </c>
      <c r="D56" s="97"/>
    </row>
    <row r="57" spans="1:4" s="51" customFormat="1" ht="15">
      <c r="A57" s="96"/>
      <c r="B57" s="89"/>
      <c r="C57" s="59" t="s">
        <v>357</v>
      </c>
      <c r="D57" s="97"/>
    </row>
    <row r="58" spans="1:4" s="51" customFormat="1" ht="15">
      <c r="A58" s="96"/>
      <c r="B58" s="89"/>
      <c r="C58" s="59" t="s">
        <v>332</v>
      </c>
      <c r="D58" s="97"/>
    </row>
    <row r="59" spans="1:4" s="51" customFormat="1" ht="15">
      <c r="A59" s="96"/>
      <c r="B59" s="89"/>
      <c r="C59" s="59" t="s">
        <v>325</v>
      </c>
      <c r="D59" s="97"/>
    </row>
    <row r="60" spans="1:4" s="51" customFormat="1" ht="15">
      <c r="A60" s="96"/>
      <c r="B60" s="89"/>
      <c r="C60" s="59" t="s">
        <v>326</v>
      </c>
      <c r="D60" s="97"/>
    </row>
    <row r="61" spans="1:4" s="51" customFormat="1" ht="15">
      <c r="A61" s="96"/>
      <c r="B61" s="89"/>
      <c r="C61" s="59" t="s">
        <v>327</v>
      </c>
      <c r="D61" s="97"/>
    </row>
    <row r="62" spans="1:4" s="51" customFormat="1" ht="15">
      <c r="A62" s="96"/>
      <c r="B62" s="89"/>
      <c r="C62" s="60" t="s">
        <v>353</v>
      </c>
      <c r="D62" s="97"/>
    </row>
    <row r="63" spans="1:4" s="51" customFormat="1" ht="15">
      <c r="A63" s="96" t="s">
        <v>358</v>
      </c>
      <c r="B63" s="89" t="s">
        <v>359</v>
      </c>
      <c r="C63" s="58" t="s">
        <v>341</v>
      </c>
      <c r="D63" s="97">
        <v>142</v>
      </c>
    </row>
    <row r="64" spans="1:4" s="51" customFormat="1" ht="15">
      <c r="A64" s="96"/>
      <c r="B64" s="89"/>
      <c r="C64" s="59" t="s">
        <v>360</v>
      </c>
      <c r="D64" s="97"/>
    </row>
    <row r="65" spans="1:4" s="51" customFormat="1" ht="15">
      <c r="A65" s="96"/>
      <c r="B65" s="89"/>
      <c r="C65" s="60" t="s">
        <v>353</v>
      </c>
      <c r="D65" s="97"/>
    </row>
    <row r="66" spans="1:4" s="51" customFormat="1" ht="15">
      <c r="A66" s="96" t="s">
        <v>361</v>
      </c>
      <c r="B66" s="89" t="s">
        <v>362</v>
      </c>
      <c r="C66" s="58" t="s">
        <v>363</v>
      </c>
      <c r="D66" s="97">
        <v>102</v>
      </c>
    </row>
    <row r="67" spans="1:4" s="51" customFormat="1" ht="15">
      <c r="A67" s="96"/>
      <c r="B67" s="89"/>
      <c r="C67" s="59" t="s">
        <v>364</v>
      </c>
      <c r="D67" s="97"/>
    </row>
    <row r="68" spans="1:4" s="51" customFormat="1" ht="15">
      <c r="A68" s="96"/>
      <c r="B68" s="89"/>
      <c r="C68" s="60" t="s">
        <v>365</v>
      </c>
      <c r="D68" s="97"/>
    </row>
    <row r="69" spans="1:4" s="51" customFormat="1" ht="15">
      <c r="A69" s="96" t="s">
        <v>366</v>
      </c>
      <c r="B69" s="89" t="s">
        <v>367</v>
      </c>
      <c r="C69" s="58" t="s">
        <v>368</v>
      </c>
      <c r="D69" s="97">
        <v>182</v>
      </c>
    </row>
    <row r="70" spans="1:4" s="51" customFormat="1" ht="15">
      <c r="A70" s="96"/>
      <c r="B70" s="89"/>
      <c r="C70" s="59" t="s">
        <v>364</v>
      </c>
      <c r="D70" s="97"/>
    </row>
    <row r="71" spans="1:4" s="51" customFormat="1" ht="15">
      <c r="A71" s="96"/>
      <c r="B71" s="89"/>
      <c r="C71" s="59" t="s">
        <v>369</v>
      </c>
      <c r="D71" s="97"/>
    </row>
    <row r="72" spans="1:4" s="51" customFormat="1" ht="15">
      <c r="A72" s="96"/>
      <c r="B72" s="89"/>
      <c r="C72" s="60" t="s">
        <v>370</v>
      </c>
      <c r="D72" s="97"/>
    </row>
    <row r="73" spans="1:4" s="51" customFormat="1" ht="15">
      <c r="A73" s="96" t="s">
        <v>371</v>
      </c>
      <c r="B73" s="89" t="s">
        <v>372</v>
      </c>
      <c r="C73" s="58" t="s">
        <v>373</v>
      </c>
      <c r="D73" s="97">
        <v>171.24</v>
      </c>
    </row>
    <row r="74" spans="1:4" s="51" customFormat="1" ht="15">
      <c r="A74" s="96"/>
      <c r="B74" s="89"/>
      <c r="C74" s="59" t="s">
        <v>374</v>
      </c>
      <c r="D74" s="97"/>
    </row>
    <row r="75" spans="1:4" s="51" customFormat="1" ht="15">
      <c r="A75" s="96"/>
      <c r="B75" s="89"/>
      <c r="C75" s="59" t="s">
        <v>375</v>
      </c>
      <c r="D75" s="97"/>
    </row>
    <row r="76" spans="1:4" s="51" customFormat="1" ht="30">
      <c r="A76" s="96"/>
      <c r="B76" s="89"/>
      <c r="C76" s="60" t="s">
        <v>376</v>
      </c>
      <c r="D76" s="97"/>
    </row>
    <row r="77" spans="1:4" s="51" customFormat="1" ht="15">
      <c r="A77" s="96" t="s">
        <v>377</v>
      </c>
      <c r="B77" s="89" t="s">
        <v>378</v>
      </c>
      <c r="C77" s="58" t="s">
        <v>373</v>
      </c>
      <c r="D77" s="97">
        <v>211.24</v>
      </c>
    </row>
    <row r="78" spans="1:4" s="51" customFormat="1" ht="15">
      <c r="A78" s="96"/>
      <c r="B78" s="89"/>
      <c r="C78" s="59" t="s">
        <v>374</v>
      </c>
      <c r="D78" s="97"/>
    </row>
    <row r="79" spans="1:4" s="51" customFormat="1" ht="15">
      <c r="A79" s="96"/>
      <c r="B79" s="89"/>
      <c r="C79" s="59" t="s">
        <v>379</v>
      </c>
      <c r="D79" s="97"/>
    </row>
    <row r="80" spans="1:4" s="51" customFormat="1" ht="15">
      <c r="A80" s="96"/>
      <c r="B80" s="89"/>
      <c r="C80" s="59" t="s">
        <v>380</v>
      </c>
      <c r="D80" s="97"/>
    </row>
    <row r="81" spans="1:4" s="51" customFormat="1" ht="30">
      <c r="A81" s="96"/>
      <c r="B81" s="89"/>
      <c r="C81" s="60" t="s">
        <v>381</v>
      </c>
      <c r="D81" s="97"/>
    </row>
    <row r="82" spans="1:4" s="51" customFormat="1" ht="15">
      <c r="A82" s="96" t="s">
        <v>382</v>
      </c>
      <c r="B82" s="89" t="s">
        <v>383</v>
      </c>
      <c r="C82" s="58" t="s">
        <v>373</v>
      </c>
      <c r="D82" s="97">
        <v>217</v>
      </c>
    </row>
    <row r="83" spans="1:4" s="51" customFormat="1" ht="15">
      <c r="A83" s="96"/>
      <c r="B83" s="89"/>
      <c r="C83" s="59" t="s">
        <v>384</v>
      </c>
      <c r="D83" s="97"/>
    </row>
    <row r="84" spans="1:4" s="51" customFormat="1" ht="15">
      <c r="A84" s="96"/>
      <c r="B84" s="89"/>
      <c r="C84" s="60" t="s">
        <v>385</v>
      </c>
      <c r="D84" s="97"/>
    </row>
    <row r="85" s="51" customFormat="1" ht="15"/>
  </sheetData>
  <sheetProtection/>
  <mergeCells count="35">
    <mergeCell ref="A1:D1"/>
    <mergeCell ref="A2:D2"/>
    <mergeCell ref="A5:A22"/>
    <mergeCell ref="B5:B22"/>
    <mergeCell ref="D5:D22"/>
    <mergeCell ref="A23:A40"/>
    <mergeCell ref="B23:B40"/>
    <mergeCell ref="D23:D40"/>
    <mergeCell ref="A41:A43"/>
    <mergeCell ref="B41:B43"/>
    <mergeCell ref="D41:D43"/>
    <mergeCell ref="A44:A53"/>
    <mergeCell ref="B44:B53"/>
    <mergeCell ref="D44:D53"/>
    <mergeCell ref="A54:A62"/>
    <mergeCell ref="B54:B62"/>
    <mergeCell ref="D54:D62"/>
    <mergeCell ref="A63:A65"/>
    <mergeCell ref="B63:B65"/>
    <mergeCell ref="D63:D65"/>
    <mergeCell ref="A66:A68"/>
    <mergeCell ref="B66:B68"/>
    <mergeCell ref="D66:D68"/>
    <mergeCell ref="A69:A72"/>
    <mergeCell ref="B69:B72"/>
    <mergeCell ref="D69:D72"/>
    <mergeCell ref="A82:A84"/>
    <mergeCell ref="B82:B84"/>
    <mergeCell ref="D82:D84"/>
    <mergeCell ref="A73:A76"/>
    <mergeCell ref="B73:B76"/>
    <mergeCell ref="D73:D76"/>
    <mergeCell ref="A77:A81"/>
    <mergeCell ref="B77:B81"/>
    <mergeCell ref="D77:D81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Vasilescu</dc:creator>
  <cp:keywords/>
  <dc:description/>
  <cp:lastModifiedBy>Adrian Vasilescu</cp:lastModifiedBy>
  <dcterms:created xsi:type="dcterms:W3CDTF">2018-05-10T07:51:58Z</dcterms:created>
  <dcterms:modified xsi:type="dcterms:W3CDTF">2018-05-10T12:22:01Z</dcterms:modified>
  <cp:category/>
  <cp:version/>
  <cp:contentType/>
  <cp:contentStatus/>
</cp:coreProperties>
</file>